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SWDO\GAD PLAN &amp; BUDGET\2022 GAD ACCOMPLISHMENT REPORT\"/>
    </mc:Choice>
  </mc:AlternateContent>
  <bookViews>
    <workbookView xWindow="0" yWindow="0" windowWidth="23040" windowHeight="8496"/>
  </bookViews>
  <sheets>
    <sheet name="Sheet1" sheetId="1" r:id="rId1"/>
  </sheets>
  <definedNames>
    <definedName name="_xlnm.Print_Area" localSheetId="0">Sheet1!$A$1:$J$156</definedName>
    <definedName name="_xlnm.Print_Titles" localSheetId="0">Sheet1!$1:$6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6" i="1" l="1"/>
  <c r="L93" i="1" l="1"/>
  <c r="I135" i="1" l="1"/>
  <c r="I140" i="1"/>
  <c r="I145" i="1" s="1"/>
  <c r="I142" i="1"/>
  <c r="L82" i="1"/>
  <c r="J79" i="1"/>
  <c r="H126" i="1" l="1"/>
  <c r="H73" i="1" l="1"/>
</calcChain>
</file>

<file path=xl/sharedStrings.xml><?xml version="1.0" encoding="utf-8"?>
<sst xmlns="http://schemas.openxmlformats.org/spreadsheetml/2006/main" count="546" uniqueCount="427">
  <si>
    <t>ANNUAL GENDER AND DEVELOPMENT (GAD) ACCOMPLISHMENT REPORT</t>
  </si>
  <si>
    <t>January - December 2022</t>
  </si>
  <si>
    <t>Province of Pangasinan</t>
  </si>
  <si>
    <t>Gender Mandate or 
Gender Issue</t>
  </si>
  <si>
    <t>Relevant Agency
MFO/PAP</t>
  </si>
  <si>
    <t>GAD Activity</t>
  </si>
  <si>
    <t>Performance Indicators and Targets</t>
  </si>
  <si>
    <t>Actual Results Outputs/ Outcomes</t>
  </si>
  <si>
    <t>Total Agency Approved Budget</t>
  </si>
  <si>
    <t>Actual Cost/ Expenditure</t>
  </si>
  <si>
    <t>Variance/ Remarks</t>
  </si>
  <si>
    <t>PROVINCIAL SOCIAL WELFARE AND DEVELOPMENT OFFICE</t>
  </si>
  <si>
    <t>Client focused</t>
  </si>
  <si>
    <t>1. Proximity of location/ distance of clients (men and women) to social welfare service provider.
2. Cultural Background</t>
  </si>
  <si>
    <t>2. Policy &amp; Program Plan Integration</t>
  </si>
  <si>
    <t>3. Training Development and Advocacy</t>
  </si>
  <si>
    <t>Sub-Total</t>
  </si>
  <si>
    <t>PROVINCIAL DISASTER RISK REDUCTION AND MANAGEMENT OFFICE</t>
  </si>
  <si>
    <t>MOOE</t>
  </si>
  <si>
    <t>Capital Outlay</t>
  </si>
  <si>
    <t>HUMAN RESOURCE MANAGEMENT AND DEVELOPMENT COUNCIL</t>
  </si>
  <si>
    <t>TOTAL</t>
  </si>
  <si>
    <t>PROVINCIAL HEALTH OFFICE</t>
  </si>
  <si>
    <t>Total</t>
  </si>
  <si>
    <t>OFFICE OF THE PROVINCIAL AGRICULTURIST</t>
  </si>
  <si>
    <t>PROVINCIAL POPULATION, COOPERATIVE, LIVELIHOOD  AND DEVELOPMENT OFFICE</t>
  </si>
  <si>
    <t>PROVINCIAL GOVERNOR'S OFFICE</t>
  </si>
  <si>
    <t>PROVINCIAL ENGINEERING OFFICE</t>
  </si>
  <si>
    <t>We hereby certify that we have reviewed the contents and hereby attest to the veracity and correctness of the data or information contained in this document.</t>
  </si>
  <si>
    <t>Prepared by:</t>
  </si>
  <si>
    <t>EVELYN C. DISMAYA,MSW</t>
  </si>
  <si>
    <t>SWO III</t>
  </si>
  <si>
    <t>GFPS-TWG</t>
  </si>
  <si>
    <t>Reviewed by:</t>
  </si>
  <si>
    <t>ANNABEL TERRADO ROQUE</t>
  </si>
  <si>
    <t>Prov'l Social Welfare &amp; Dev't Officer</t>
  </si>
  <si>
    <t>GFPS, Vice Chair</t>
  </si>
  <si>
    <t>Approved By:</t>
  </si>
  <si>
    <t>HON. RAMON V. GUICO III</t>
  </si>
  <si>
    <t>GOVERNOR</t>
  </si>
  <si>
    <t>GFPS, Executive Committee, Chair</t>
  </si>
  <si>
    <t>GRAND TOTAL</t>
  </si>
  <si>
    <t>Attributed Programs</t>
  </si>
  <si>
    <t>1. Construction, Rehabilitation/ Improvement of Roads and Bridges</t>
  </si>
  <si>
    <t>Maintenance of Roads and Bridges</t>
  </si>
  <si>
    <t>-Concreting/ Asphalting/ Blocktopping and Maintenance of Roads</t>
  </si>
  <si>
    <t>No. of Kms</t>
  </si>
  <si>
    <t>-Construction/Rehab./ Improvement of Bridges</t>
  </si>
  <si>
    <t>No. of L.M</t>
  </si>
  <si>
    <t>Actual cost was only the expenses for the attributed programs as part of the AAB under Maint/ Const'n of various roads and bridges fund. There was Php 137,271,898.00 unutilized fund for the said attributed programs.
There was a decrease of Php 120,000,000.00*
This was realigned under Community Development Fund for the implementation of other non-road/ bridge projects.</t>
  </si>
  <si>
    <t>2. Construction/ Repair of Artesian Wells, Deepwells</t>
  </si>
  <si>
    <t>Water and Sanitation</t>
  </si>
  <si>
    <t>-Construction/Repair of Artesian Well, Deepwell</t>
  </si>
  <si>
    <t>20,000,000.00
-5,000,000.00</t>
  </si>
  <si>
    <t>Sub-total</t>
  </si>
  <si>
    <t>Actual cost was only the expenses for the construction/ repair of artesian well project which is part of the total AAB under Water and Sanitation fund. There was Php 11,201,350.05 unutilized fund for the said attributed programs.
There was a decrease of Php 5,000,000.00. This was realigned under Community Development Projects Fund for the implementation of other non-road/ bridge projects.</t>
  </si>
  <si>
    <t>Organizational focused</t>
  </si>
  <si>
    <t>Limited access to gender-related health services</t>
  </si>
  <si>
    <t>To provide employees with accessible gender-related health services</t>
  </si>
  <si>
    <t>Conduct of Medical and Physical Check-up with Laboratory, Papsmear, Mammogram, ECG and Xray services for female employees within 30-50 years old</t>
  </si>
  <si>
    <t>500 female employees</t>
  </si>
  <si>
    <t>-</t>
  </si>
  <si>
    <t>Php 500,000.00 activity was conducted but not charged to GAD Fund</t>
  </si>
  <si>
    <t>Employee Health and wellness/ Gender Program for employees</t>
  </si>
  <si>
    <t>Purchase and installation of gender-friendly facilities such as breastfeeding stations and first aid kit station in the Provincial Government buildings within the Capitol Compound</t>
  </si>
  <si>
    <t>10 sites</t>
  </si>
  <si>
    <t>Target was not conducted due to COVID19 pandemic</t>
  </si>
  <si>
    <t>Maintaining and updating the gender awareness related activities</t>
  </si>
  <si>
    <t>To capacitate gender focal group on maintaining and updating the organizational practice on gender awareness</t>
  </si>
  <si>
    <t>Learning and Development Intervention and activities</t>
  </si>
  <si>
    <t>Quarterly update and training on Gender Equality and Sensitivity laws and policies</t>
  </si>
  <si>
    <t>50 employees/ focal persons</t>
  </si>
  <si>
    <t>Target was not conducted due to COVID19 pandemic restrictions</t>
  </si>
  <si>
    <t>Updating of Information materials on Gender Equality  and Sensitivity laws and  policies</t>
  </si>
  <si>
    <t>200 updated information materials</t>
  </si>
  <si>
    <t>To prepare policies that will strengthen monitoring and assessment of gender related organizational practice</t>
  </si>
  <si>
    <t>Planning and Assessment</t>
  </si>
  <si>
    <t>a. 1 designated gender focal person per office/ hospital
b. 1 orientation program for GAD monitoring Team
c. 1 workshop on monitoring tool preparation
d. 1 training on Monitoring and Report Writing or GAD Team
e. 1 Personality Development Training for GAD Focal Persons
f. 4 Planning and assessment meetings conducted by the end of 2022</t>
  </si>
  <si>
    <t>1. To identify activities and services/ assistance that would catr to the needs of solo parent employees
2. To empower solo parent employee cope with the demand of their situation in the workplace</t>
  </si>
  <si>
    <t>Livelihood training for single parent employees</t>
  </si>
  <si>
    <t>120 employees provided with livelihood training</t>
  </si>
  <si>
    <t>Increase number of HIV/AIDS among adolescent
Jan-August 2022= 57 cases
(15-24 years old)</t>
  </si>
  <si>
    <t>Low awareness on the prevention of HIV and AIDS Adolescents engage in high risk behaviors</t>
  </si>
  <si>
    <t>Conduct STI/HIV and AIDS Awareness Campaign to different schools and universities</t>
  </si>
  <si>
    <t>Lecture on STI/HIV/AIDS
(100 students per activity per quarter)</t>
  </si>
  <si>
    <t>4 lecture on STI/HIV and AIDS on selected schools and universities
(1 awareness campaign per quarter)</t>
  </si>
  <si>
    <t>4 STI/[HIV and AIDS awareness campign conducted
June 7, 2022= 30pax
June 8, 2022= 50 pax
June 9, 2022= 50 pax
June 10, 2022= 30 pax</t>
  </si>
  <si>
    <t>56,000.00
(PR # 5106/ 5099)</t>
  </si>
  <si>
    <t>High incidence of depression and other mental health issues on men and women adolescents</t>
  </si>
  <si>
    <t>Lack of mental health awareness in the community</t>
  </si>
  <si>
    <t>Conduct World Suicide Prevention Day</t>
  </si>
  <si>
    <t>Lecture on Suicide Prevention and Poster Making Contest</t>
  </si>
  <si>
    <t>Increase awareness on Suicide Prevention to target participants</t>
  </si>
  <si>
    <t>100 participants
(number of Municipal SK, Capitol Employees and Teenagers)</t>
  </si>
  <si>
    <t>73,000.00
(PR # 6654 - 8/30/2022)</t>
  </si>
  <si>
    <t>Procurement and allocation of mental health drugs to the LGUs with high incidence of mental health</t>
  </si>
  <si>
    <t>Procurement and allocation of mental health drugs</t>
  </si>
  <si>
    <t>Actual number of LGUs with allocation on mental health</t>
  </si>
  <si>
    <t>149 clients served with 2-3 months supply of mental health drugs provincewide</t>
  </si>
  <si>
    <t xml:space="preserve">Mothers dying due to blood loss infection and hypertension
</t>
  </si>
  <si>
    <t>Incidence of maternal death due to blood loss, infection and hypertension</t>
  </si>
  <si>
    <t>Conduct of Maternal Death Audit</t>
  </si>
  <si>
    <t>Conduct of Provincial review team meeting</t>
  </si>
  <si>
    <t>Integrated PRT and MNMR</t>
  </si>
  <si>
    <t>March 25, 2022 at 2nd floor Conference Room, Palaris Bldg, Capitol Compound, Lingayen</t>
  </si>
  <si>
    <t>Conduct of Maternal Death Review</t>
  </si>
  <si>
    <t>1. May 19, 2022 @ EPDH
2. June 8, 2022 @ WPDH</t>
  </si>
  <si>
    <t>Limited awareness of pregnant women on the significance of Fertility-Based Deliveries (FBD), attended by Skilled Health Professionals (SHP), breastfeeding, Nutrition and Family Planning</t>
  </si>
  <si>
    <t>Poor Health Seeking behaviour</t>
  </si>
  <si>
    <t>Conduct of Buntis Tsek-up</t>
  </si>
  <si>
    <t>Conduct of:
a. Laboratory Examination (blood typing, urinalysis)
b. Pre Natal check up
c. Ultrasound
d. Counseling
e. Lecture on Maternal Health, Child Health, Breastfeeding, Family Plannng, Nutrition and Dental Health</t>
  </si>
  <si>
    <t>4 Buntis Tsek-Up</t>
  </si>
  <si>
    <t>1. March 24, 2022 @ Lingayen
2. May 24, 2022 @ Malasiqui
3. May 17, 2022 @ Basista
4. June 7, 2022 @ Manaoag
5. June 10, 2022 @ Rosales
6. September 6, 2022 @ Bayambang</t>
  </si>
  <si>
    <t>161,100
(PR # 2367, 4740, 4319)</t>
  </si>
  <si>
    <t>Lack of awareness of non pregnant women on early detection of cervical cancer</t>
  </si>
  <si>
    <t>Conduct of Cervical Cancer Awareness Month</t>
  </si>
  <si>
    <t>To perform Visual Ispection using Acetic Acid Solution (VIA) to non pregnant women</t>
  </si>
  <si>
    <t>Perform Visual Inspection using Acetic Acid solution (VIA)</t>
  </si>
  <si>
    <t>May 23, 2022 at PTDC with 33 Provincial femal employees. All have negative results on cervical cancer</t>
  </si>
  <si>
    <t>High incidence of teenage pregnancy</t>
  </si>
  <si>
    <t>Inadequate fertility awareness among teenagers</t>
  </si>
  <si>
    <t>Conduct of Fertility Orientation Session</t>
  </si>
  <si>
    <t>Lecture on Fertility Awareness, Risk and Realities of Teenage Pregnancy and Prevention of Teenage Pregnancy</t>
  </si>
  <si>
    <t>4 Fertility Orientation
(400 students)</t>
  </si>
  <si>
    <t>36,500.00
(PR # 093)
Lokeb Sur NHS, no PR yet-reimbursement)</t>
  </si>
  <si>
    <t>Low Contraceptive Prevalence Rate</t>
  </si>
  <si>
    <t>Low acceptance of FP methods, lesser male acceptors on FP method</t>
  </si>
  <si>
    <t>Conduct of Usapan Session</t>
  </si>
  <si>
    <t>Conduct of Usapan Session, Usapang Batang Ina, Baby Ok, Usapang Pwede pa, Usapang Konento na.</t>
  </si>
  <si>
    <t>15 usapan session
(7 municipalities)</t>
  </si>
  <si>
    <t>3 usapan session conducted
1. May 8, 2022 @ Bayambang
2. May 31, 2022 @ Burgos
3. June 1, 2022 @ Calasiao</t>
  </si>
  <si>
    <t>34,000.00
(PR # 4750/ 5108)</t>
  </si>
  <si>
    <t>2 Fertility Oientation conducted (300 students)
1. Benigno V. Aldan National High School at Brgy. Cablong, Pozorrubio, Pang. On 10/15/2022 with 200 Grade 9 &amp; 10 students
2. Lokeb Sur National High School at Brgy. Lokeb Sur, Malasiqui, Pang. On 11/15/2022 with 100 student leaders from Grade 9 &amp; 10.</t>
  </si>
  <si>
    <t>Intensify awareness on the importance of mental health</t>
  </si>
  <si>
    <t>Reproduction and distribution of IEC materials (posters)</t>
  </si>
  <si>
    <t>47 LGUs and 14 Government Hospitals provided IEC (posters) distributed to different LGUs and Hospitals</t>
  </si>
  <si>
    <t>47 LGUs and 14 Government Hospitals
(450 posters distributed)</t>
  </si>
  <si>
    <t>60,000.00
(PR # 2844/ 1803)</t>
  </si>
  <si>
    <t>Limited capacity and inadequate resoruces of local partners in the implementation of population management program</t>
  </si>
  <si>
    <t>Inconsistency of program support and/or development priorities of local officials and partners</t>
  </si>
  <si>
    <t>Capacity building and technical assistance</t>
  </si>
  <si>
    <t>a. Conduct advocacy dialogue with LGU officials for local funding and support for population management progam at the city and municipal levels</t>
  </si>
  <si>
    <t>100% of LGUs have active population workers with sufficient funds for population management program/ 47 LGUs</t>
  </si>
  <si>
    <t>47 LGUs</t>
  </si>
  <si>
    <t>b. Capacity-building of progrram partners</t>
  </si>
  <si>
    <t>100% of LGU program partners provided with required technical assistance/ 48 C/MPOs</t>
  </si>
  <si>
    <t>48 C/MPOs</t>
  </si>
  <si>
    <t>c. Strengthen the implementation of Pre-Marriage Orientation and Counseling program in the LGUs</t>
  </si>
  <si>
    <t>100% of LGUs effectively implementing PMOC program/ 47 LGUs</t>
  </si>
  <si>
    <t>c. Institutional development for network of community volunteers/ financial assistance (BSPOs)</t>
  </si>
  <si>
    <t>100% of LGU BSPO associations provided with financial assistance/ 2,400 BSPOs in 47 LGUs</t>
  </si>
  <si>
    <t>2,315 BSPOs</t>
  </si>
  <si>
    <t>High unmet need for family planning by couples and individuals in barangays</t>
  </si>
  <si>
    <t>High unmet need for modern family planning of couples and individuals in barangays</t>
  </si>
  <si>
    <t>Demand-generations and referral activities</t>
  </si>
  <si>
    <t>a. Conduct education activities on RP/ FP to target groups (couples, MWRAs, youth, male sector)</t>
  </si>
  <si>
    <t>100% of target groups provided with RP/ FP information/ 47 LGUs</t>
  </si>
  <si>
    <t>Young Couple's Fair conducted on 10 LGUs</t>
  </si>
  <si>
    <t>b. Mobilize for the conduct of Responsible Parenthood/ Family Planning Caravan</t>
  </si>
  <si>
    <t>100% of target participants provided with RPFP information and services</t>
  </si>
  <si>
    <t>Buntis Health Caravan in 10 LGUs</t>
  </si>
  <si>
    <t>d. Implementation of Community-Based Family Planning Management Information System (CBFPMIS) at the LGU Level</t>
  </si>
  <si>
    <t>100% of LGUs effectively implementing CBFPMIS and optimizing data for program activities/ 47 LGUs</t>
  </si>
  <si>
    <t>e. Pilot implementation of EPIC (Empowering Pangasinan Youth for Informed Choices) program</t>
  </si>
  <si>
    <t>100% of target youth provided with adolescent health nand responsible sexuality information/ 2 LGUs</t>
  </si>
  <si>
    <t>Support to family planning logistics of LGUs</t>
  </si>
  <si>
    <t>f. Advocacy partnership with Sangguning Kabataan for AHYD program</t>
  </si>
  <si>
    <t>100% of target youth leader trained as AHYD program advocates/ 5 LGUs</t>
  </si>
  <si>
    <t>g. Procurement of family planning commodities and IEC materials for distribution to LGU partners</t>
  </si>
  <si>
    <t>100% of target LGUs provided with commodity support/ 47 LGUs</t>
  </si>
  <si>
    <t>Inadequate income opportunities by women in the barangays</t>
  </si>
  <si>
    <t>Limited opportunities for poor women and their families through their organized groups/ associations, cooperatives and micro-entrepreneurs to avail of livelihood skills development and credit assistance</t>
  </si>
  <si>
    <t>a. Validate eligibility requirements of potential beneficiaries to comply with program guidelines</t>
  </si>
  <si>
    <t>At least 80% of program beneficiaries are implementingviable income-generating projects and earning additional income/ 60 new groyps, 10 new MSMEs</t>
  </si>
  <si>
    <t>b. Provide technical assistance in project identification and preparation of project proposals</t>
  </si>
  <si>
    <t>100% of program beneficiaries provided with necessary skills/ 60 new groups, 10 new MSMEs</t>
  </si>
  <si>
    <t>c. Facilitate the release of livelihood loan assistance</t>
  </si>
  <si>
    <t>100% of validated groups provided with loan for their income-generating projects/ 60 new groups, 130 Regular Groups, 10 New MSMEs, 12 Regular MSMEs</t>
  </si>
  <si>
    <t>d. Loan Collection</t>
  </si>
  <si>
    <t>At least 90% loan repayment/ 60 new groups, 130 regular groups, 10 new MSMEs, 12 Regular MSMEs</t>
  </si>
  <si>
    <t>95% loan repayment</t>
  </si>
  <si>
    <t>Organizational/ Institutional Development</t>
  </si>
  <si>
    <t>a. Continuing educational development of livelihood partners/ beneficiaries</t>
  </si>
  <si>
    <t>100% of program beneficiaries provided with organizational and project management skills/ 60 new groups, 10 new MSMEs</t>
  </si>
  <si>
    <t>Cooperative and enterprise development</t>
  </si>
  <si>
    <t>b. Assist associations comply with training and regulatory requirements for conversion to cooperatives</t>
  </si>
  <si>
    <t>100% of beneficiary groups provided with assistance to convert themselves to full-fledged cooperatives/ 5 associations</t>
  </si>
  <si>
    <t>8 associations assisted</t>
  </si>
  <si>
    <t>c. Provide institutional and organizational capacity development assistance to cooperatives and organizations</t>
  </si>
  <si>
    <t>100% of target cooperatives and organizations provided with technical and training assistance/ Cooperatives in 47 LGUs</t>
  </si>
  <si>
    <t>1 Medium coop, 48 mircro coops assisted</t>
  </si>
  <si>
    <t>d. Youth in cooperatives program</t>
  </si>
  <si>
    <t>100% of target youth organizations provided with cooperative and entrepreneurial development assistance/ 2 batches</t>
  </si>
  <si>
    <t>Establishment of food processing facility</t>
  </si>
  <si>
    <t>e. Construction of facility and procurement of equipment, fixtures and furnitures</t>
  </si>
  <si>
    <t>100% operationalization of food processing facility/ 1 processing facility</t>
  </si>
  <si>
    <t>Capacity development of staff</t>
  </si>
  <si>
    <t>f. Training for Trainers for accreditation as Cooperative Training Provider of CDA</t>
  </si>
  <si>
    <t>100% of target staff trained/ 30 PPCLDO staff</t>
  </si>
  <si>
    <t>30 staff trained/ PPCLDO accredited as CTPro</t>
  </si>
  <si>
    <t>Prevalence of poverty among farmers/ fisherfolks and women groups</t>
  </si>
  <si>
    <t>To uplift the living condition of farmers, fisherfolks and womens group by sustaining their farming fishing operation and livelihood</t>
  </si>
  <si>
    <t>Livelihood assistance project to farmers, fishermen, fish producers and food processors</t>
  </si>
  <si>
    <t>Provision of food processing and materials for common use in compliance with good manufacturing practices and food safety standard</t>
  </si>
  <si>
    <t>10 sets of prossing kits/ equipment distributued</t>
  </si>
  <si>
    <t>Production/ dispersal of tilapia fingerlings</t>
  </si>
  <si>
    <t>250,000 volume of tilapia fingerling produced</t>
  </si>
  <si>
    <t>1,426,971 tilapia fingerling produced</t>
  </si>
  <si>
    <t>200,000 volume of tilapia fingerling dispersed</t>
  </si>
  <si>
    <t>1,087,530 tilapia fingerling dispersed</t>
  </si>
  <si>
    <t>Provision of hybrid yellow corn seeds</t>
  </si>
  <si>
    <t>700 bags yellow corn seeds distributed</t>
  </si>
  <si>
    <t>1,768 bags of hybrid yellow corn seeeds distributed</t>
  </si>
  <si>
    <t>Distribution of Vegetable seedlings and fruit tree seedlings.</t>
  </si>
  <si>
    <t>600 trays vegetable seedlings</t>
  </si>
  <si>
    <t>7,500 trays of vegetable seedlings distributed</t>
  </si>
  <si>
    <t>20,000 fruit tree seedlings</t>
  </si>
  <si>
    <t>26,500 fruit tree seedlings distrbuted</t>
  </si>
  <si>
    <t>1,487,500.00
(PR # 0628)</t>
  </si>
  <si>
    <t>Conduct of Women's Month Celebration</t>
  </si>
  <si>
    <t>22 womens organization comprising of 300 womens</t>
  </si>
  <si>
    <t>44 womens organization with at leat 400 members benefitted</t>
  </si>
  <si>
    <t>580,440.00
(PR # 1704/ 0629)</t>
  </si>
  <si>
    <t>Distribution of high quality of palay seeds</t>
  </si>
  <si>
    <t>15,00 high quality palay seeds distributed</t>
  </si>
  <si>
    <t>15,950 bags of high quality palay seeds distributed</t>
  </si>
  <si>
    <t>120,140.00
Expenditures related to staff fieldowrok activities were limited during the transition period of new administration</t>
  </si>
  <si>
    <t>3,930,000
Financial assistance to BSPOs charged to other fund source (Public Affairs Fund:3351)</t>
  </si>
  <si>
    <t>Approved fund covered meals and snacks and grocery packs for 1,000 total participants</t>
  </si>
  <si>
    <t>215,763.05
Programmed capacity-building activities in the second half of the year were either reued in scalled or cancelled altogether</t>
  </si>
  <si>
    <t>430,000.00
Approved fund covered meals and snacks and hygiene kit for 1,000 total participants</t>
  </si>
  <si>
    <t>123,000.00
Only 1 batch of PMOC training conducted in 2022</t>
  </si>
  <si>
    <t>700,000.00
Documents pending with Bids and Awards Committee</t>
  </si>
  <si>
    <t>300,000.00
Programmed capacity-building activities in the second half of the year were either reduced in scale or cancelled altogether</t>
  </si>
  <si>
    <t>1,500,000.00
Purchasse requests for commodities and other IEC materials cancelled</t>
  </si>
  <si>
    <t>30,495.00
Staff fieldwork activities limited during campaign and election period and during the transition phase</t>
  </si>
  <si>
    <t>24,000,000.00
No livelihood assistance loans released in 2022</t>
  </si>
  <si>
    <t>500,000.00
Planned/ Program activities for 2nd semester cancelled</t>
  </si>
  <si>
    <t>139,120.00
Activity cost partly funded by partner associations/ cooperatives</t>
  </si>
  <si>
    <t>769,911.98
Partners before training/ activity costs; planned/ programmed activities for 2nd semester not approved or cancelled</t>
  </si>
  <si>
    <t>115,400.00
Proposal for training of additional youth groups in Q4 2022 not approved</t>
  </si>
  <si>
    <t>5,000,000.00
Food processing project terminated temporarily to make way for review by new provincial government leadership</t>
  </si>
  <si>
    <t>671,575.00
Staff development activities for 2nd half of 2022 not approved pr cancelled</t>
  </si>
  <si>
    <t>Cause of the Gender Issue</t>
  </si>
  <si>
    <t>GAD Result Statement / GAD Objective</t>
  </si>
  <si>
    <t>Sec.27-b
That state shall institute policies and programs that seek to reduce poverty and vulnerability to risks and enhance the social status and rights of the marginalized women by promoting and protecting livelihood and employment, protecting against hazards and sudden loss of income and improving people's capacity to manage risks.</t>
  </si>
  <si>
    <t>Lack of training in First Aid-Basic Life Support and other DDRm related capacities/ skills</t>
  </si>
  <si>
    <t>To teach women with necessary skills in order for them to be equipped with the necessary skills for Firs Aid-Basic Life Support and other DRRM related capacities</t>
  </si>
  <si>
    <t>Capacity Building Stakeholders/ LGUs</t>
  </si>
  <si>
    <t>Conduct Trainings related to First Aid-Basic Life Support and other DRRM related capacities</t>
  </si>
  <si>
    <t>150 women (including community leaders)</t>
  </si>
  <si>
    <t>150 women</t>
  </si>
  <si>
    <t>To increase awareness of adolescents to HIV and AIDS and identify risky behaviors to prevent HIV infections.
To decrease the number of HIV and AIDS cases among adolescents</t>
  </si>
  <si>
    <t>To lower incidence of suicide cases in Province by 10% by the end end of 2022 by educating men and women adolescents on depression and mental health issues.</t>
  </si>
  <si>
    <t>Augmentation of mental health drugs to the different LGUs.</t>
  </si>
  <si>
    <t>To decrease maternal deaths from 29 of CY 2021 to 15 deaths by end of December 2022</t>
  </si>
  <si>
    <t>To increase awareness among women on the importance of prenatal care and postpartum care, facility based delivery and skilled health professionals to all pregnant mothers</t>
  </si>
  <si>
    <t>To increase awareness of non-pregnant womn on early detection of cervical cancer</t>
  </si>
  <si>
    <t>Decrease incidence of teenage pregnancy through awareness campaign among high school studens and out-of-school youth on fertility awareness and risk of teenage pregnancy</t>
  </si>
  <si>
    <t>To increase CPR</t>
  </si>
  <si>
    <t>To strengthen capacities of LGU partners to implement sustainbale and effective local population management program</t>
  </si>
  <si>
    <t>To educate couples in the barangays on respinsible parenthood and family planning</t>
  </si>
  <si>
    <t>To capacitate and provide access to livelihood opportunities to marginalized women and men through organized community groups</t>
  </si>
  <si>
    <t>Micro-enterprise development and management</t>
  </si>
  <si>
    <t>CHILD AND YOUTH WELFARE PROGRAM</t>
  </si>
  <si>
    <t>1. Limited access of marginalized children and day care workers to Social Protection programs and services due to the geographical area.</t>
  </si>
  <si>
    <t>1. Information Management System</t>
  </si>
  <si>
    <t>To increase access of marginalized chidlren and day care workers for delivery of social welfare programs and services</t>
  </si>
  <si>
    <t>Training Development and Advocacy</t>
  </si>
  <si>
    <t>Prepare and Conduct training course and program orientation for ECCD Service Providers</t>
  </si>
  <si>
    <t>12 Municipalities conducted training and orientation</t>
  </si>
  <si>
    <t>200 children provided with learning activities</t>
  </si>
  <si>
    <t>2. High incidence of premarital sex on Youth resulting to early pregnancy</t>
  </si>
  <si>
    <t>To increase awareness on premarital sex and reproductive health program for Out of School Youth</t>
  </si>
  <si>
    <t>Peer Counseling Session</t>
  </si>
  <si>
    <t>Conduct orientation on premarital sex and reproductive health awareness for Out of School Youth</t>
  </si>
  <si>
    <t>40 Out of School Youth (OSY)</t>
  </si>
  <si>
    <t>3. High incidence of depression and other mental health issue on men and women adolescents</t>
  </si>
  <si>
    <t>To educate men and women adolescents on depression and mental health issues</t>
  </si>
  <si>
    <t>Information Education Campaign</t>
  </si>
  <si>
    <t>Conduct orientation on depression and other mental health issues for Out of School Youth</t>
  </si>
  <si>
    <t>WOMEN WELFARE PROGRAM</t>
  </si>
  <si>
    <t>1. Limited access of marginalized women Social Protection programs and services</t>
  </si>
  <si>
    <t>To increase access of marginalized women to social welfare programs and services</t>
  </si>
  <si>
    <t>1.A. Continuing data banking of the updated masterlist of KALIPI, Solo Parents, VAWC victims, WWD</t>
  </si>
  <si>
    <t>1 updated databank</t>
  </si>
  <si>
    <t>1.B. Information awareness on GAD, Solo Parents, MOVE, Trafficking thru trainings and Distribution of IEC materials</t>
  </si>
  <si>
    <t>75 women/ solo parents/ KALIPI/ LCW</t>
  </si>
  <si>
    <t>2.A. Program organizational support of the Provincial Inter-Agency Committee on VAWC and Anti-Human Trafficking</t>
  </si>
  <si>
    <t>1 organized and active council</t>
  </si>
  <si>
    <t>350 Solo Parents participated</t>
  </si>
  <si>
    <t>2.C. Program Organizational Support of the ICARE Pangasinan Federation of LGBTQIA+</t>
  </si>
  <si>
    <t>1 organized and active PO</t>
  </si>
  <si>
    <t>2.D. Program organizational support of Provincial Association of Women with Disability in the Province</t>
  </si>
  <si>
    <t xml:space="preserve">3.A. Design and conduct Basic training on Online Selling for Solo Parents </t>
  </si>
  <si>
    <t>80 solo parents trained</t>
  </si>
  <si>
    <t>3.B.. Business development Plan training for KALIPI - Food and Fish Porcessing</t>
  </si>
  <si>
    <t>60 KALIPI leaders trained</t>
  </si>
  <si>
    <t>3.C. GAD updates for GAD Focal Point System</t>
  </si>
  <si>
    <t>25 GFPS officers / members</t>
  </si>
  <si>
    <t>3.D Skills and Products Enhancement Training for Women Leaders</t>
  </si>
  <si>
    <t>80 participants</t>
  </si>
  <si>
    <t>4. Program Managemen and Support Services</t>
  </si>
  <si>
    <t>4.A. Conduct of Provincial KALIPI Quarterly Meeting</t>
  </si>
  <si>
    <t>80 KALIPI/ MSWDOs/ PSWDO/ 4 meetings conducted</t>
  </si>
  <si>
    <t>4.B. Conduct of Provincial Solo Parent Quarterly Meeting</t>
  </si>
  <si>
    <t>80 Solo Parent Leaders/ MSWDOs/ PSWDO/ 4 meetings conducted</t>
  </si>
  <si>
    <t>4.C. Conduct of Provincial LCW Quarterly Meeting</t>
  </si>
  <si>
    <t>44 LCW/ MSWDOs/ PSWDO/ 4 meetings conducted</t>
  </si>
  <si>
    <t>4.D. Year-End Program Review and Evaluation of projects and activities of the following sectors:
a. KALIPI
b. Solo Parents
c. Local Councils of Women (LCW)
d.Women with Disability (WWD)</t>
  </si>
  <si>
    <t>80 participants/sector</t>
  </si>
  <si>
    <t>500 women leaders attended</t>
  </si>
  <si>
    <t>4.E. Womens Month Celebration: Provincial Women's Convention</t>
  </si>
  <si>
    <t>4.F. KALIPI Observation Tour/ Exchange Program for Innovative/ Best Practice on Women Projects to other women groups</t>
  </si>
  <si>
    <t>60 women participated</t>
  </si>
  <si>
    <t>60 solo parents participated</t>
  </si>
  <si>
    <t>4.G. Solo Parents'  Observation Tour/ Exchange Program for Innovative/ Best Practice on Women Projects to other women groups</t>
  </si>
  <si>
    <t>4.H. 1st LCW Summit</t>
  </si>
  <si>
    <t>120 LCW participated</t>
  </si>
  <si>
    <t>4.I. Facilitate/ Assist/ Evaluate/ Livelihood assistance for KALIPI groups in coordination with PPCLDO and C/MLGUs</t>
  </si>
  <si>
    <t>10 women/ KALIPI groups facilitated/ assisted</t>
  </si>
  <si>
    <t>4.J. Skills Enhancement Training on GAD related programs for GAD/Women Focal Persons GFPS</t>
  </si>
  <si>
    <t>6 women focal persons attended</t>
  </si>
  <si>
    <t>4.K. Financial assistance for Solo Parents and thier children for education and medical assistance</t>
  </si>
  <si>
    <t>50 solo parents provided with financial assistance</t>
  </si>
  <si>
    <t>48 clients</t>
  </si>
  <si>
    <t>4.L. Maintenance of PCIC/GAD Local Learning Hub in Region I</t>
  </si>
  <si>
    <t>40 VAW children</t>
  </si>
  <si>
    <t>4.M. Maintenance of Auto Vehicle Fuel, Oi, and lubricants (12,000x12) for the used of GAD PPAs, Trainings, Monitoring and Evaluation</t>
  </si>
  <si>
    <t>1 Auto GAD Vehicle maintained</t>
  </si>
  <si>
    <t>4.N. Repair and Maintenance Transportation Equipment (10,000x12) for the used of GAD PPAs, Trainings, Monitoring and Evaluation</t>
  </si>
  <si>
    <t>SPECIAL PROJECTS: CRISIS INTERVENTION CENTER</t>
  </si>
  <si>
    <t>1. Training Development and Advocacy</t>
  </si>
  <si>
    <t>1.A. 2nd Provincial Summit on PIACAT-VAWC Stakeholders (18-day Campaign to End VAW,November)</t>
  </si>
  <si>
    <t>Barangay Captain, PNP-WCPD, C/MSWDO and VAWC Desk Officcer (220 participants)</t>
  </si>
  <si>
    <t>1.B. Skills Enhancement on Updates on Social Welfare and Development Programs and Services for Social Workers and Program Handlers</t>
  </si>
  <si>
    <t>80 pax attended/ participated</t>
  </si>
  <si>
    <t>1.C. Symposium/ Forum/ Updates on RA 9208 or Anti-Trafficking Against Person in celebration of National Anti-Trafficking Day, every December of the year</t>
  </si>
  <si>
    <t>To establish a Pangasinan Bahay Pag-asa taht we fully provide case management of CICL and prepare them for successful adjustment in their family after discharge</t>
  </si>
  <si>
    <t>2. Establishment of Bahay Pag-asa for CICL</t>
  </si>
  <si>
    <t>Construction of the Bahay Pag-asa for Children in Conflict with the Law (CICL)</t>
  </si>
  <si>
    <t xml:space="preserve">1 CICL Building </t>
  </si>
  <si>
    <t>No youth facility to cater Children in Conflict with Law (CICL)</t>
  </si>
  <si>
    <t>MCW. Sec. 10
Women affected by disaster, calamities and other Crisis Situation</t>
  </si>
  <si>
    <t>To uplift living condition of the marginzalized women in times of crisis situation especially in the phase relief, recovery and rehabilitation amidst pandemic</t>
  </si>
  <si>
    <t>Conduct clean-up drive in the community
(Other Special Purpose Appropriation-OSPA)</t>
  </si>
  <si>
    <t>Community clean-up drive thru collection of plastic waste materials</t>
  </si>
  <si>
    <t>1,200 beneficiaries</t>
  </si>
  <si>
    <t>Poverty/limited resources</t>
  </si>
  <si>
    <t>To sustain/provide access to education; to help poor deserving Pangasinan students, women, PWDs and cultural minorities.</t>
  </si>
  <si>
    <t>Provision of College Scholarhsip Grants to Poor but deserving Pangasinan students</t>
  </si>
  <si>
    <t>No. Of college scholarship grants</t>
  </si>
  <si>
    <t>Lack of awareness on community involvement</t>
  </si>
  <si>
    <t>To develop children to become independent to handle the difficulty of life</t>
  </si>
  <si>
    <t>Pupils/ Students participated actively in scouting activities</t>
  </si>
  <si>
    <t>No. of students participated</t>
  </si>
  <si>
    <t>600 Indigent Public School Students participated</t>
  </si>
  <si>
    <t>other activities were not conducted due to the COVID 19 Pandemic</t>
  </si>
  <si>
    <r>
      <t xml:space="preserve">MCW Sec.16
Equal Access and elimination of Discrimination in Education, Scholarships and Training 
(indigent women, PWDs and cultural minorities)
</t>
    </r>
    <r>
      <rPr>
        <b/>
        <sz val="9"/>
        <color theme="1"/>
        <rFont val="Calibri"/>
        <family val="2"/>
        <scheme val="minor"/>
      </rPr>
      <t>(Scholarship Fund - 3919)</t>
    </r>
  </si>
  <si>
    <r>
      <t xml:space="preserve">Limited opportunity for children ages 10-18 to participate in life skills development activities
</t>
    </r>
    <r>
      <rPr>
        <b/>
        <sz val="9"/>
        <color theme="1"/>
        <rFont val="Calibri"/>
        <family val="2"/>
        <scheme val="minor"/>
      </rPr>
      <t xml:space="preserve">
(Scouting Activites &amp; Prov'l Blood Network Prog 3392)</t>
    </r>
  </si>
  <si>
    <t>MCW Sec. 14
Women in Sports</t>
  </si>
  <si>
    <t>Limited sports development programs</t>
  </si>
  <si>
    <t>To develop, establish and strengthen programs to participate in competitive and noncompetitive sports as a means to achieve excellence, promote physical and social well-being, eliminate gender role stereotyping and provide equal access  to the full benefits of development especially for women</t>
  </si>
  <si>
    <t>Scholarship Program</t>
  </si>
  <si>
    <t>Scouting Program</t>
  </si>
  <si>
    <t>Sports and Development Program</t>
  </si>
  <si>
    <t>Provision of financia assistance to youth and sports development programs</t>
  </si>
  <si>
    <t>666 youths and 7 sports and development programs assisted
(Batang Pinoy 2022)</t>
  </si>
  <si>
    <t>Sports activities were not conducted due to the COVID 19 Pandemic and the strict implementation of the community quarantine in the Province of Pangasinan</t>
  </si>
  <si>
    <t>Low living condition of indigent women, children, PWDs, elderly &amp; youth</t>
  </si>
  <si>
    <t>Proximity of location/ distance</t>
  </si>
  <si>
    <t>To reduce the poverty and vulnerability of the marginalized women, chidlren, PWDs, elderly, youth thru the provision of livelihood and employment opportunities, protecting against hazards and sudden loss of income and improving people's capacity to manage risks.</t>
  </si>
  <si>
    <t>Financial Assistance Program</t>
  </si>
  <si>
    <t>Provision of Financial Assistance
-medical
-burial
-daily subsistence
-hospitalization</t>
  </si>
  <si>
    <t>2,813 indigent/ marginalized sectors served
(as of July-December 2022)</t>
  </si>
  <si>
    <t>no. of indigent/ marginalized sectors served</t>
  </si>
  <si>
    <t>Provision of Fishery paraphernalia</t>
  </si>
  <si>
    <t>100 sets of paraphernalia distributed</t>
  </si>
  <si>
    <t>765 sets of gill nets distributed</t>
  </si>
  <si>
    <t>2021 Budget Materials delivered and distributed last March 2022</t>
  </si>
  <si>
    <t>Conduct Child Development Workers Meeting</t>
  </si>
  <si>
    <t>No. of CDW participated</t>
  </si>
  <si>
    <t>110 pax</t>
  </si>
  <si>
    <t>Conduct and facilitate Provincial Council for the Protection of Children Meeting</t>
  </si>
  <si>
    <t>1 PCPC Meeting</t>
  </si>
  <si>
    <t>40 pax</t>
  </si>
  <si>
    <t>Conduct and facilitate Provincial Children's Month Celebration Kick-off through Zumba</t>
  </si>
  <si>
    <t>80 preschoolers and parents attended</t>
  </si>
  <si>
    <t>80 pax</t>
  </si>
  <si>
    <t>Conduct and facilitate Provincial Children's Congress and Election of Child Representatives</t>
  </si>
  <si>
    <t>1 Provincial Children's Congress conducted</t>
  </si>
  <si>
    <t>100 pax</t>
  </si>
  <si>
    <t>Conduct Halloween Party for Preschoolers</t>
  </si>
  <si>
    <t>1 Halloween Party Conducted</t>
  </si>
  <si>
    <t>27 pax</t>
  </si>
  <si>
    <t>No. of CDWs provided with FA</t>
  </si>
  <si>
    <t>Distribution of Amelioration (financial assistance) to Child Development Workers provincewide</t>
  </si>
  <si>
    <t>1,518 CDWs</t>
  </si>
  <si>
    <t>2.B. Program organizational support of thr Provincial Solo Parents Associations of Provincial Solo Parent Summit</t>
  </si>
  <si>
    <t>2 meetings conducted
(60 pax per meeting)</t>
  </si>
  <si>
    <t>106 pax attended</t>
  </si>
  <si>
    <t>470 pax participated</t>
  </si>
  <si>
    <t>90 pax
(2 meetings conducted)</t>
  </si>
  <si>
    <t>60 pax conducted</t>
  </si>
  <si>
    <t>259,181.65
(PR # 1533)                     1,400,000           (PR#372)</t>
  </si>
  <si>
    <t>9,000,000.00
(PR # 0627)    4,000,000.00   (PR#0631)</t>
  </si>
  <si>
    <t xml:space="preserve">1,312,500.00
(PR # 0628)     14,370.00                 (PR#630) </t>
  </si>
  <si>
    <t>9,998,040.00
(PR # 7888)      5,000,038.00      (PR#7380)</t>
  </si>
  <si>
    <t>57,750.00
(PR # 4325/ 5090/ 7267)</t>
  </si>
  <si>
    <t xml:space="preserve">1st Quarter
Php 549,755.00
(PR # 1849)
                                                   Php 450,937.30
(PR#8670)    
</t>
  </si>
  <si>
    <t>ok</t>
  </si>
  <si>
    <t xml:space="preserve">2,117,000.00
(PR 4943)
429,100.00
(PR 9147)
</t>
  </si>
  <si>
    <t>Limited access of marginalized and grassroots sector to Social Protection programs and services due to geographical area</t>
  </si>
  <si>
    <t>Emergency Assistance Program 
1. Social Case Management</t>
  </si>
  <si>
    <t>No. of clients/ marginalized sector assisted</t>
  </si>
  <si>
    <t>Provision of financial assistance
A. Aid to Individual  in Crisis Situation (ICS)
a.1. Regular Assistance</t>
  </si>
  <si>
    <t>a.2. Petty Cash</t>
  </si>
  <si>
    <t>B. Emergency Shelter Assistance (ESA)</t>
  </si>
  <si>
    <t>No. of clients provided ESA</t>
  </si>
  <si>
    <t>13 clients</t>
  </si>
  <si>
    <t>41 clients</t>
  </si>
  <si>
    <t>331 clients</t>
  </si>
  <si>
    <r>
      <t xml:space="preserve">Provincial Scholarship Program (PSP)
for the following:
High Competitive College students; National Commission on Indigenous People (NCIP); Federation of Pangasinan Muslim Association (FPMA); Sports and the Arts program
</t>
    </r>
    <r>
      <rPr>
        <u/>
        <sz val="8"/>
        <color theme="1"/>
        <rFont val="Calibri"/>
        <family val="2"/>
        <scheme val="minor"/>
      </rPr>
      <t>= 1,195</t>
    </r>
    <r>
      <rPr>
        <sz val="8"/>
        <color theme="1"/>
        <rFont val="Calibri"/>
        <family val="2"/>
        <scheme val="minor"/>
      </rPr>
      <t xml:space="preserve">
Pangasinan State University (PSU)
</t>
    </r>
    <r>
      <rPr>
        <u/>
        <sz val="8"/>
        <color theme="1"/>
        <rFont val="Calibri"/>
        <family val="2"/>
        <scheme val="minor"/>
      </rPr>
      <t>=1,742</t>
    </r>
    <r>
      <rPr>
        <sz val="8"/>
        <color theme="1"/>
        <rFont val="Calibri"/>
        <family val="2"/>
        <scheme val="minor"/>
      </rPr>
      <t xml:space="preserve">
TechVoc Scholars
</t>
    </r>
    <r>
      <rPr>
        <u/>
        <sz val="8"/>
        <color theme="1"/>
        <rFont val="Calibri"/>
        <family val="2"/>
        <scheme val="minor"/>
      </rPr>
      <t xml:space="preserve">= 280
</t>
    </r>
    <r>
      <rPr>
        <u val="double"/>
        <sz val="8"/>
        <color theme="1"/>
        <rFont val="Calibri"/>
        <family val="2"/>
        <scheme val="minor"/>
      </rPr>
      <t xml:space="preserve">
3,217 scholarship grantees</t>
    </r>
  </si>
  <si>
    <t xml:space="preserve"> </t>
  </si>
  <si>
    <t>Absence of organizational policies to monitor gender related issues and concerns to promote gender awareness actvities</t>
  </si>
  <si>
    <t>Limited support to implement gender-related livelihood programs and interventions</t>
  </si>
  <si>
    <t>Date: January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</si>
</sst>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Black"/>
      <family val="2"/>
    </font>
    <font>
      <sz val="9"/>
      <color theme="1"/>
      <name val="Calibri"/>
      <family val="2"/>
      <scheme val="minor"/>
    </font>
    <font>
      <b/>
      <sz val="10"/>
      <color theme="1"/>
      <name val="Calibri"/>
      <family val="2"/>
      <scheme val="minor"/>
    </font>
    <font>
      <b/>
      <sz val="9"/>
      <color theme="1"/>
      <name val="Calibri"/>
      <family val="2"/>
      <scheme val="minor"/>
    </font>
    <font>
      <sz val="11"/>
      <color theme="1"/>
      <name val="Calibri"/>
      <family val="2"/>
      <scheme val="minor"/>
    </font>
    <font>
      <b/>
      <i/>
      <sz val="9"/>
      <color theme="1"/>
      <name val="Calibri"/>
      <family val="2"/>
      <scheme val="minor"/>
    </font>
    <font>
      <sz val="10"/>
      <color theme="1"/>
      <name val="Calibri"/>
      <family val="2"/>
      <scheme val="minor"/>
    </font>
    <font>
      <b/>
      <i/>
      <sz val="8"/>
      <color theme="1"/>
      <name val="Calibri"/>
      <family val="2"/>
      <scheme val="minor"/>
    </font>
    <font>
      <sz val="8"/>
      <color theme="1"/>
      <name val="Calibri"/>
      <family val="2"/>
      <scheme val="minor"/>
    </font>
    <font>
      <sz val="8.5"/>
      <color theme="1"/>
      <name val="Calibri"/>
      <family val="2"/>
      <scheme val="minor"/>
    </font>
    <font>
      <u/>
      <sz val="8"/>
      <color theme="1"/>
      <name val="Calibri"/>
      <family val="2"/>
      <scheme val="minor"/>
    </font>
    <font>
      <u val="double"/>
      <sz val="8"/>
      <color theme="1"/>
      <name val="Calibri"/>
      <family val="2"/>
      <scheme val="minor"/>
    </font>
    <font>
      <sz val="7"/>
      <color theme="1"/>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43" fontId="5" fillId="0" borderId="0" applyFont="0" applyFill="0" applyBorder="0" applyAlignment="0" applyProtection="0"/>
  </cellStyleXfs>
  <cellXfs count="128">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0" xfId="0" applyFont="1" applyAlignment="1">
      <alignment horizontal="left" vertical="top"/>
    </xf>
    <xf numFmtId="0" fontId="2" fillId="0" borderId="1" xfId="0" applyFont="1" applyBorder="1" applyAlignment="1">
      <alignment vertical="top"/>
    </xf>
    <xf numFmtId="0" fontId="2" fillId="0" borderId="0" xfId="0" applyFont="1" applyAlignment="1">
      <alignment vertical="top"/>
    </xf>
    <xf numFmtId="4" fontId="2" fillId="0" borderId="1" xfId="0" applyNumberFormat="1" applyFont="1" applyBorder="1" applyAlignment="1">
      <alignment vertical="top" wrapText="1"/>
    </xf>
    <xf numFmtId="0" fontId="2" fillId="0" borderId="7" xfId="0" applyFont="1" applyBorder="1" applyAlignment="1">
      <alignment horizontal="left" vertical="top" wrapText="1"/>
    </xf>
    <xf numFmtId="0" fontId="2" fillId="0" borderId="1" xfId="0" applyFont="1" applyBorder="1" applyAlignment="1"/>
    <xf numFmtId="0" fontId="0" fillId="0" borderId="1" xfId="0" applyBorder="1"/>
    <xf numFmtId="0" fontId="2" fillId="0" borderId="1" xfId="0" applyFont="1" applyFill="1" applyBorder="1" applyAlignment="1">
      <alignment vertical="top"/>
    </xf>
    <xf numFmtId="0" fontId="2" fillId="3" borderId="1" xfId="0" applyFont="1" applyFill="1" applyBorder="1" applyAlignment="1">
      <alignment vertical="top"/>
    </xf>
    <xf numFmtId="0" fontId="0" fillId="3" borderId="0" xfId="0" applyFill="1"/>
    <xf numFmtId="0" fontId="4" fillId="3" borderId="1" xfId="0" applyFont="1" applyFill="1" applyBorder="1" applyAlignment="1">
      <alignment vertical="top"/>
    </xf>
    <xf numFmtId="0" fontId="0" fillId="0" borderId="1" xfId="0" applyBorder="1" applyAlignment="1"/>
    <xf numFmtId="0" fontId="4" fillId="0" borderId="1" xfId="0" applyFont="1" applyBorder="1" applyAlignment="1"/>
    <xf numFmtId="0" fontId="2" fillId="0" borderId="0" xfId="0" applyFont="1"/>
    <xf numFmtId="0" fontId="2" fillId="3" borderId="0" xfId="0" applyFont="1" applyFill="1"/>
    <xf numFmtId="0" fontId="4" fillId="0" borderId="7" xfId="0" applyFont="1" applyBorder="1" applyAlignment="1"/>
    <xf numFmtId="0" fontId="2" fillId="0" borderId="7" xfId="0" applyFont="1" applyBorder="1" applyAlignment="1"/>
    <xf numFmtId="0" fontId="4" fillId="0" borderId="1" xfId="0" applyFont="1" applyFill="1" applyBorder="1" applyAlignment="1">
      <alignment vertical="center"/>
    </xf>
    <xf numFmtId="0" fontId="4" fillId="0" borderId="7" xfId="0" applyFont="1" applyFill="1" applyBorder="1" applyAlignment="1">
      <alignment vertical="center"/>
    </xf>
    <xf numFmtId="0" fontId="7" fillId="0" borderId="0" xfId="0" applyFont="1"/>
    <xf numFmtId="0" fontId="3" fillId="0" borderId="0" xfId="0" applyFont="1"/>
    <xf numFmtId="0" fontId="2" fillId="2" borderId="1" xfId="0" applyFont="1" applyFill="1" applyBorder="1" applyAlignment="1"/>
    <xf numFmtId="0" fontId="0" fillId="2" borderId="0" xfId="0" applyFill="1"/>
    <xf numFmtId="0" fontId="3" fillId="2" borderId="1" xfId="0" applyFont="1" applyFill="1" applyBorder="1" applyAlignment="1"/>
    <xf numFmtId="0" fontId="8" fillId="0" borderId="1" xfId="0" applyFont="1" applyFill="1" applyBorder="1" applyAlignment="1">
      <alignment vertical="center"/>
    </xf>
    <xf numFmtId="0" fontId="2" fillId="0" borderId="1" xfId="0" applyFont="1" applyFill="1" applyBorder="1" applyAlignment="1">
      <alignment vertical="top" wrapText="1"/>
    </xf>
    <xf numFmtId="0" fontId="4" fillId="0" borderId="1" xfId="0" applyFont="1" applyFill="1" applyBorder="1" applyAlignment="1">
      <alignment vertical="top"/>
    </xf>
    <xf numFmtId="49" fontId="2" fillId="0" borderId="1" xfId="0" applyNumberFormat="1" applyFont="1" applyFill="1" applyBorder="1" applyAlignment="1">
      <alignment vertical="top" wrapText="1"/>
    </xf>
    <xf numFmtId="4" fontId="2" fillId="0" borderId="1" xfId="0" applyNumberFormat="1" applyFont="1" applyFill="1" applyBorder="1" applyAlignment="1">
      <alignment vertical="top"/>
    </xf>
    <xf numFmtId="0" fontId="4" fillId="0" borderId="7" xfId="0" applyFont="1" applyFill="1" applyBorder="1" applyAlignment="1">
      <alignment vertical="top"/>
    </xf>
    <xf numFmtId="49" fontId="2" fillId="0" borderId="7" xfId="0" applyNumberFormat="1" applyFont="1" applyFill="1" applyBorder="1" applyAlignment="1">
      <alignment vertical="top" wrapText="1"/>
    </xf>
    <xf numFmtId="0" fontId="2" fillId="0" borderId="7" xfId="0" applyFont="1" applyFill="1" applyBorder="1" applyAlignment="1">
      <alignment vertical="top"/>
    </xf>
    <xf numFmtId="4" fontId="4" fillId="0" borderId="7" xfId="0" applyNumberFormat="1" applyFont="1" applyFill="1" applyBorder="1" applyAlignment="1">
      <alignment vertical="top"/>
    </xf>
    <xf numFmtId="0" fontId="2" fillId="0" borderId="7" xfId="0" applyFont="1" applyFill="1" applyBorder="1" applyAlignment="1">
      <alignment vertical="top" wrapText="1"/>
    </xf>
    <xf numFmtId="4" fontId="2" fillId="0" borderId="7" xfId="0" applyNumberFormat="1" applyFont="1" applyFill="1" applyBorder="1" applyAlignment="1">
      <alignment horizontal="right" vertical="top" wrapText="1"/>
    </xf>
    <xf numFmtId="4" fontId="4" fillId="0" borderId="7" xfId="0" applyNumberFormat="1" applyFont="1" applyFill="1" applyBorder="1" applyAlignment="1">
      <alignment horizontal="right" vertical="top" wrapText="1"/>
    </xf>
    <xf numFmtId="4" fontId="4" fillId="3" borderId="1" xfId="0" applyNumberFormat="1" applyFont="1" applyFill="1" applyBorder="1" applyAlignment="1">
      <alignment vertical="top"/>
    </xf>
    <xf numFmtId="0" fontId="8" fillId="0" borderId="1" xfId="0" applyFont="1" applyBorder="1" applyAlignment="1"/>
    <xf numFmtId="4" fontId="2" fillId="0" borderId="1" xfId="0" applyNumberFormat="1" applyFont="1" applyBorder="1" applyAlignment="1">
      <alignment vertical="top"/>
    </xf>
    <xf numFmtId="0" fontId="2" fillId="0" borderId="1" xfId="0" applyFont="1" applyBorder="1" applyAlignment="1">
      <alignment horizontal="right" vertical="top"/>
    </xf>
    <xf numFmtId="43" fontId="2" fillId="0" borderId="1" xfId="1" applyFont="1" applyBorder="1" applyAlignment="1">
      <alignment vertical="top"/>
    </xf>
    <xf numFmtId="0" fontId="2" fillId="0" borderId="0" xfId="0" applyFont="1" applyAlignment="1">
      <alignment vertical="top" wrapText="1"/>
    </xf>
    <xf numFmtId="0" fontId="0" fillId="0" borderId="0" xfId="0" applyAlignment="1">
      <alignment vertical="top" wrapText="1"/>
    </xf>
    <xf numFmtId="43" fontId="2" fillId="0" borderId="1" xfId="1" applyFont="1" applyBorder="1" applyAlignment="1">
      <alignment vertical="top" wrapText="1"/>
    </xf>
    <xf numFmtId="0" fontId="2" fillId="0" borderId="0" xfId="0" applyFont="1" applyFill="1" applyBorder="1" applyAlignment="1">
      <alignment vertical="top" wrapText="1"/>
    </xf>
    <xf numFmtId="4" fontId="2" fillId="0" borderId="1" xfId="0" applyNumberFormat="1" applyFont="1" applyFill="1" applyBorder="1" applyAlignment="1">
      <alignment vertical="top" wrapText="1"/>
    </xf>
    <xf numFmtId="0" fontId="2" fillId="0" borderId="1" xfId="0" applyFont="1" applyFill="1" applyBorder="1" applyAlignment="1">
      <alignment horizontal="right" vertical="top" wrapText="1"/>
    </xf>
    <xf numFmtId="4" fontId="2" fillId="0" borderId="1" xfId="0" applyNumberFormat="1" applyFont="1" applyFill="1" applyBorder="1" applyAlignment="1">
      <alignment horizontal="right" vertical="top" wrapText="1"/>
    </xf>
    <xf numFmtId="4" fontId="2" fillId="0" borderId="7" xfId="0" applyNumberFormat="1" applyFont="1" applyFill="1" applyBorder="1" applyAlignment="1">
      <alignment horizontal="right" vertical="top" wrapText="1"/>
    </xf>
    <xf numFmtId="0" fontId="2" fillId="0" borderId="7" xfId="0" applyFont="1" applyFill="1" applyBorder="1" applyAlignment="1">
      <alignment horizontal="right" vertical="top" wrapText="1"/>
    </xf>
    <xf numFmtId="43" fontId="4" fillId="3" borderId="1" xfId="1" applyFont="1" applyFill="1" applyBorder="1" applyAlignment="1">
      <alignment vertical="top"/>
    </xf>
    <xf numFmtId="0" fontId="2" fillId="0" borderId="7" xfId="0" applyFont="1" applyFill="1" applyBorder="1" applyAlignment="1">
      <alignment horizontal="right" vertical="top" wrapText="1"/>
    </xf>
    <xf numFmtId="43" fontId="2" fillId="0" borderId="1" xfId="1" applyFont="1" applyFill="1" applyBorder="1" applyAlignment="1">
      <alignment vertical="top" wrapText="1"/>
    </xf>
    <xf numFmtId="43" fontId="2" fillId="0" borderId="7" xfId="1" applyFont="1" applyFill="1" applyBorder="1" applyAlignment="1">
      <alignmen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0" fillId="4" borderId="0" xfId="0" applyFont="1" applyFill="1" applyAlignment="1">
      <alignment vertical="top"/>
    </xf>
    <xf numFmtId="0" fontId="2" fillId="4" borderId="1" xfId="0" applyFont="1" applyFill="1" applyBorder="1" applyAlignment="1">
      <alignment vertical="top" wrapText="1"/>
    </xf>
    <xf numFmtId="4" fontId="2" fillId="4" borderId="1" xfId="0" applyNumberFormat="1" applyFont="1" applyFill="1" applyBorder="1" applyAlignment="1">
      <alignment horizontal="right" vertical="top" wrapText="1"/>
    </xf>
    <xf numFmtId="0" fontId="4" fillId="0" borderId="0" xfId="0" applyFont="1" applyFill="1" applyBorder="1" applyAlignment="1">
      <alignment vertical="top"/>
    </xf>
    <xf numFmtId="0" fontId="0" fillId="0" borderId="1" xfId="0" applyBorder="1" applyAlignment="1">
      <alignment vertical="top" wrapText="1"/>
    </xf>
    <xf numFmtId="0" fontId="2" fillId="0" borderId="1" xfId="0" applyFont="1" applyFill="1" applyBorder="1" applyAlignment="1">
      <alignment horizontal="left" vertical="top" wrapText="1"/>
    </xf>
    <xf numFmtId="4" fontId="2" fillId="0" borderId="1" xfId="0" applyNumberFormat="1" applyFont="1" applyBorder="1" applyAlignment="1">
      <alignment horizontal="right" vertical="top" wrapText="1"/>
    </xf>
    <xf numFmtId="0" fontId="9" fillId="0" borderId="1" xfId="0" applyFont="1" applyFill="1" applyBorder="1" applyAlignment="1">
      <alignment vertical="top" wrapText="1"/>
    </xf>
    <xf numFmtId="4" fontId="2" fillId="0" borderId="1" xfId="0" applyNumberFormat="1" applyFont="1" applyFill="1" applyBorder="1" applyAlignment="1">
      <alignment horizontal="left" vertical="top" wrapText="1"/>
    </xf>
    <xf numFmtId="4" fontId="9" fillId="0" borderId="1" xfId="0" applyNumberFormat="1" applyFont="1" applyFill="1" applyBorder="1" applyAlignment="1">
      <alignment horizontal="left" vertical="top" wrapText="1"/>
    </xf>
    <xf numFmtId="43" fontId="9" fillId="0" borderId="1" xfId="1" applyFont="1" applyFill="1" applyBorder="1" applyAlignment="1">
      <alignment vertical="top" wrapText="1"/>
    </xf>
    <xf numFmtId="4" fontId="9" fillId="0" borderId="1" xfId="0" applyNumberFormat="1" applyFont="1" applyFill="1" applyBorder="1" applyAlignment="1">
      <alignment vertical="top" wrapText="1"/>
    </xf>
    <xf numFmtId="43" fontId="2" fillId="0" borderId="7" xfId="1" applyFont="1" applyFill="1" applyBorder="1" applyAlignment="1">
      <alignment horizontal="center" vertical="top" wrapText="1"/>
    </xf>
    <xf numFmtId="43" fontId="9" fillId="0" borderId="7" xfId="1" applyFont="1" applyFill="1" applyBorder="1" applyAlignment="1">
      <alignment vertical="top" wrapText="1"/>
    </xf>
    <xf numFmtId="0" fontId="2" fillId="0" borderId="1" xfId="0" applyFont="1" applyBorder="1" applyAlignment="1">
      <alignment horizontal="right" vertical="top" wrapText="1"/>
    </xf>
    <xf numFmtId="43" fontId="2" fillId="0" borderId="1" xfId="1" applyFont="1" applyBorder="1" applyAlignment="1">
      <alignment horizontal="left" vertical="top" wrapText="1"/>
    </xf>
    <xf numFmtId="0" fontId="10" fillId="0" borderId="1" xfId="0" applyFont="1" applyBorder="1" applyAlignment="1">
      <alignment vertical="top" wrapText="1"/>
    </xf>
    <xf numFmtId="0" fontId="9" fillId="0" borderId="1" xfId="0" applyFont="1" applyFill="1" applyBorder="1" applyAlignment="1">
      <alignment horizontal="right" vertical="top" wrapText="1"/>
    </xf>
    <xf numFmtId="43" fontId="2" fillId="0" borderId="1" xfId="1" applyFont="1" applyBorder="1" applyAlignment="1">
      <alignment horizontal="right" vertical="top" wrapText="1"/>
    </xf>
    <xf numFmtId="0" fontId="2" fillId="3" borderId="1" xfId="0" applyFont="1" applyFill="1" applyBorder="1" applyAlignment="1">
      <alignment horizontal="right" vertical="top"/>
    </xf>
    <xf numFmtId="0" fontId="2" fillId="0" borderId="11" xfId="0" applyFont="1" applyBorder="1" applyAlignment="1">
      <alignment horizontal="center" vertical="center"/>
    </xf>
    <xf numFmtId="0" fontId="0" fillId="0" borderId="11" xfId="0" applyBorder="1"/>
    <xf numFmtId="0" fontId="2" fillId="0" borderId="7" xfId="0" applyFont="1" applyFill="1" applyBorder="1" applyAlignment="1">
      <alignment horizontal="right" vertical="top" wrapText="1"/>
    </xf>
    <xf numFmtId="0" fontId="4" fillId="0" borderId="1" xfId="0" applyFont="1" applyBorder="1" applyAlignment="1">
      <alignment vertical="top" wrapText="1"/>
    </xf>
    <xf numFmtId="43" fontId="4" fillId="3" borderId="1" xfId="0" applyNumberFormat="1" applyFont="1" applyFill="1" applyBorder="1" applyAlignment="1">
      <alignment vertical="top"/>
    </xf>
    <xf numFmtId="0" fontId="2" fillId="0" borderId="1" xfId="0" applyFont="1" applyBorder="1" applyAlignment="1">
      <alignment horizontal="right" vertical="top" wrapText="1"/>
    </xf>
    <xf numFmtId="0" fontId="0" fillId="4" borderId="0" xfId="0" applyFill="1" applyAlignment="1">
      <alignment vertical="top"/>
    </xf>
    <xf numFmtId="43" fontId="7" fillId="0" borderId="0" xfId="1" applyFont="1"/>
    <xf numFmtId="0" fontId="0" fillId="0" borderId="0" xfId="0" applyBorder="1"/>
    <xf numFmtId="0" fontId="2" fillId="0" borderId="0" xfId="0" applyFont="1" applyBorder="1"/>
    <xf numFmtId="0" fontId="7" fillId="0" borderId="0" xfId="0" applyFont="1" applyBorder="1"/>
    <xf numFmtId="0" fontId="1" fillId="0" borderId="0" xfId="0" applyFont="1" applyAlignment="1">
      <alignment horizontal="center" vertical="center"/>
    </xf>
    <xf numFmtId="0" fontId="0" fillId="0" borderId="0" xfId="0" applyAlignment="1">
      <alignment horizont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6"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4" fontId="2" fillId="0" borderId="5" xfId="0" applyNumberFormat="1" applyFont="1" applyFill="1" applyBorder="1" applyAlignment="1">
      <alignment horizontal="right" vertical="top" wrapText="1"/>
    </xf>
    <xf numFmtId="4" fontId="2" fillId="0" borderId="7" xfId="0" applyNumberFormat="1" applyFont="1" applyFill="1" applyBorder="1" applyAlignment="1">
      <alignment horizontal="right" vertical="top" wrapText="1"/>
    </xf>
    <xf numFmtId="0" fontId="2" fillId="0" borderId="5" xfId="0" applyFont="1" applyFill="1" applyBorder="1" applyAlignment="1">
      <alignment horizontal="right" vertical="top" wrapText="1"/>
    </xf>
    <xf numFmtId="0" fontId="2" fillId="0" borderId="7" xfId="0" applyFont="1" applyFill="1" applyBorder="1" applyAlignment="1">
      <alignment horizontal="righ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43" fontId="2" fillId="0" borderId="5" xfId="1" applyFont="1" applyFill="1" applyBorder="1" applyAlignment="1">
      <alignment horizontal="center" vertical="top"/>
    </xf>
    <xf numFmtId="43" fontId="2" fillId="0" borderId="7" xfId="1" applyFont="1" applyFill="1" applyBorder="1" applyAlignment="1">
      <alignment horizontal="center" vertical="top"/>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2" fillId="0" borderId="1" xfId="0" applyFont="1" applyBorder="1" applyAlignment="1">
      <alignment horizontal="right" vertical="top" wrapText="1"/>
    </xf>
    <xf numFmtId="43" fontId="3" fillId="2" borderId="1" xfId="1" applyFont="1" applyFill="1" applyBorder="1" applyAlignment="1">
      <alignment horizontal="right"/>
    </xf>
    <xf numFmtId="43" fontId="2" fillId="0" borderId="1" xfId="1" applyFont="1" applyFill="1" applyBorder="1" applyAlignment="1">
      <alignment horizontal="righ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6"/>
  <sheetViews>
    <sheetView tabSelected="1" view="pageBreakPreview" topLeftCell="B1" zoomScaleSheetLayoutView="100" workbookViewId="0">
      <selection activeCell="O91" sqref="O91"/>
    </sheetView>
  </sheetViews>
  <sheetFormatPr defaultRowHeight="14.4" x14ac:dyDescent="0.3"/>
  <cols>
    <col min="1" max="1" width="20.5546875" customWidth="1"/>
    <col min="2" max="3" width="20.88671875" customWidth="1"/>
    <col min="4" max="4" width="17.88671875" customWidth="1"/>
    <col min="5" max="5" width="30.5546875" customWidth="1"/>
    <col min="6" max="6" width="18.33203125" customWidth="1"/>
    <col min="7" max="7" width="12.44140625" customWidth="1"/>
    <col min="8" max="9" width="14.33203125" customWidth="1"/>
    <col min="10" max="10" width="12.33203125" style="85" customWidth="1"/>
    <col min="11" max="11" width="8.88671875" customWidth="1"/>
    <col min="13" max="13" width="10" bestFit="1" customWidth="1"/>
  </cols>
  <sheetData>
    <row r="1" spans="1:11" ht="17.399999999999999" x14ac:dyDescent="0.3">
      <c r="A1" s="95" t="s">
        <v>0</v>
      </c>
      <c r="B1" s="95"/>
      <c r="C1" s="95"/>
      <c r="D1" s="95"/>
      <c r="E1" s="95"/>
      <c r="F1" s="95"/>
      <c r="G1" s="95"/>
      <c r="H1" s="95"/>
      <c r="I1" s="95"/>
      <c r="J1" s="95"/>
    </row>
    <row r="2" spans="1:11" x14ac:dyDescent="0.3">
      <c r="A2" s="96" t="s">
        <v>1</v>
      </c>
      <c r="B2" s="96"/>
      <c r="C2" s="96"/>
      <c r="D2" s="96"/>
      <c r="E2" s="96"/>
      <c r="F2" s="96"/>
      <c r="G2" s="96"/>
      <c r="H2" s="96"/>
      <c r="I2" s="96"/>
      <c r="J2" s="96"/>
    </row>
    <row r="3" spans="1:11" x14ac:dyDescent="0.3">
      <c r="A3" s="96" t="s">
        <v>2</v>
      </c>
      <c r="B3" s="96"/>
      <c r="C3" s="96"/>
      <c r="D3" s="96"/>
      <c r="E3" s="96"/>
      <c r="F3" s="96"/>
      <c r="G3" s="96"/>
      <c r="H3" s="96"/>
      <c r="I3" s="96"/>
      <c r="J3" s="96"/>
    </row>
    <row r="4" spans="1:11" x14ac:dyDescent="0.3">
      <c r="J4" s="92"/>
      <c r="K4" s="92"/>
    </row>
    <row r="5" spans="1:11" s="5" customFormat="1" ht="61.2" customHeight="1" x14ac:dyDescent="0.3">
      <c r="A5" s="3" t="s">
        <v>3</v>
      </c>
      <c r="B5" s="3" t="s">
        <v>243</v>
      </c>
      <c r="C5" s="3" t="s">
        <v>244</v>
      </c>
      <c r="D5" s="3" t="s">
        <v>4</v>
      </c>
      <c r="E5" s="4" t="s">
        <v>5</v>
      </c>
      <c r="F5" s="3" t="s">
        <v>6</v>
      </c>
      <c r="G5" s="3" t="s">
        <v>7</v>
      </c>
      <c r="H5" s="3" t="s">
        <v>8</v>
      </c>
      <c r="I5" s="3" t="s">
        <v>9</v>
      </c>
      <c r="J5" s="3" t="s">
        <v>10</v>
      </c>
    </row>
    <row r="6" spans="1:11" s="2" customFormat="1" ht="12" x14ac:dyDescent="0.3">
      <c r="A6" s="1">
        <v>1</v>
      </c>
      <c r="B6" s="1">
        <v>2</v>
      </c>
      <c r="C6" s="1">
        <v>3</v>
      </c>
      <c r="D6" s="1">
        <v>4</v>
      </c>
      <c r="E6" s="1">
        <v>5</v>
      </c>
      <c r="F6" s="1">
        <v>6</v>
      </c>
      <c r="G6" s="1">
        <v>7</v>
      </c>
      <c r="H6" s="1">
        <v>8</v>
      </c>
      <c r="I6" s="1">
        <v>9</v>
      </c>
      <c r="J6" s="84">
        <v>10</v>
      </c>
    </row>
    <row r="7" spans="1:11" x14ac:dyDescent="0.3">
      <c r="A7" s="97" t="s">
        <v>11</v>
      </c>
      <c r="B7" s="98"/>
      <c r="C7" s="98"/>
      <c r="D7" s="98"/>
      <c r="E7" s="98"/>
      <c r="F7" s="98"/>
      <c r="G7" s="98"/>
      <c r="H7" s="98"/>
      <c r="I7" s="98"/>
      <c r="J7" s="99"/>
    </row>
    <row r="8" spans="1:11" x14ac:dyDescent="0.3">
      <c r="A8" s="100" t="s">
        <v>12</v>
      </c>
      <c r="B8" s="101"/>
      <c r="C8" s="101"/>
      <c r="D8" s="101"/>
      <c r="E8" s="101"/>
      <c r="F8" s="101"/>
      <c r="G8" s="101"/>
      <c r="H8" s="101"/>
      <c r="I8" s="101"/>
      <c r="J8" s="102"/>
    </row>
    <row r="9" spans="1:11" s="8" customFormat="1" ht="77.400000000000006" customHeight="1" x14ac:dyDescent="0.3">
      <c r="A9" s="7" t="s">
        <v>412</v>
      </c>
      <c r="B9" s="7" t="s">
        <v>13</v>
      </c>
      <c r="C9" s="7"/>
      <c r="D9" s="6" t="s">
        <v>413</v>
      </c>
      <c r="E9" s="6" t="s">
        <v>415</v>
      </c>
      <c r="F9" s="6" t="s">
        <v>414</v>
      </c>
      <c r="G9" s="89" t="s">
        <v>421</v>
      </c>
      <c r="H9" s="70">
        <v>801000</v>
      </c>
      <c r="I9" s="70">
        <v>801000</v>
      </c>
      <c r="J9" s="6"/>
    </row>
    <row r="10" spans="1:11" s="8" customFormat="1" ht="34.799999999999997" customHeight="1" x14ac:dyDescent="0.3">
      <c r="A10" s="7"/>
      <c r="B10" s="7"/>
      <c r="C10" s="7"/>
      <c r="D10" s="6"/>
      <c r="E10" s="6" t="s">
        <v>416</v>
      </c>
      <c r="F10" s="6" t="s">
        <v>414</v>
      </c>
      <c r="G10" s="89" t="s">
        <v>419</v>
      </c>
      <c r="H10" s="82">
        <v>8900</v>
      </c>
      <c r="I10" s="82">
        <v>8900</v>
      </c>
      <c r="J10" s="6"/>
    </row>
    <row r="11" spans="1:11" s="8" customFormat="1" ht="40.200000000000003" customHeight="1" x14ac:dyDescent="0.3">
      <c r="A11" s="7"/>
      <c r="B11" s="7"/>
      <c r="C11" s="7"/>
      <c r="D11" s="6"/>
      <c r="E11" s="6" t="s">
        <v>417</v>
      </c>
      <c r="F11" s="6" t="s">
        <v>418</v>
      </c>
      <c r="G11" s="89" t="s">
        <v>420</v>
      </c>
      <c r="H11" s="82">
        <v>103000</v>
      </c>
      <c r="I11" s="82">
        <v>103000</v>
      </c>
      <c r="J11" s="6"/>
    </row>
    <row r="12" spans="1:11" s="17" customFormat="1" x14ac:dyDescent="0.3">
      <c r="A12" s="118" t="s">
        <v>264</v>
      </c>
      <c r="B12" s="118"/>
      <c r="C12" s="118"/>
      <c r="D12" s="118"/>
      <c r="E12" s="118"/>
      <c r="F12" s="118"/>
      <c r="G12" s="118"/>
      <c r="H12" s="118"/>
      <c r="I12" s="118"/>
      <c r="J12" s="118"/>
    </row>
    <row r="13" spans="1:11" s="8" customFormat="1" ht="79.2" customHeight="1" x14ac:dyDescent="0.3">
      <c r="A13" s="7" t="s">
        <v>265</v>
      </c>
      <c r="B13" s="7" t="s">
        <v>13</v>
      </c>
      <c r="C13" s="7" t="s">
        <v>267</v>
      </c>
      <c r="D13" s="6" t="s">
        <v>268</v>
      </c>
      <c r="E13" s="6" t="s">
        <v>269</v>
      </c>
      <c r="F13" s="6" t="s">
        <v>270</v>
      </c>
      <c r="G13" s="78" t="s">
        <v>61</v>
      </c>
      <c r="H13" s="70">
        <v>150000</v>
      </c>
      <c r="I13" s="78" t="s">
        <v>61</v>
      </c>
      <c r="J13" s="6"/>
    </row>
    <row r="14" spans="1:11" s="8" customFormat="1" ht="47.4" customHeight="1" x14ac:dyDescent="0.3">
      <c r="A14" s="7"/>
      <c r="B14" s="7"/>
      <c r="C14" s="7"/>
      <c r="D14" s="6"/>
      <c r="E14" s="6"/>
      <c r="F14" s="6" t="s">
        <v>271</v>
      </c>
      <c r="G14" s="78" t="s">
        <v>61</v>
      </c>
      <c r="H14" s="70">
        <v>22000</v>
      </c>
      <c r="I14" s="78" t="s">
        <v>61</v>
      </c>
      <c r="J14" s="6"/>
    </row>
    <row r="15" spans="1:11" s="8" customFormat="1" ht="31.2" customHeight="1" x14ac:dyDescent="0.3">
      <c r="A15" s="7"/>
      <c r="B15" s="7"/>
      <c r="C15" s="7"/>
      <c r="D15" s="6"/>
      <c r="E15" s="6" t="s">
        <v>380</v>
      </c>
      <c r="F15" s="6" t="s">
        <v>381</v>
      </c>
      <c r="G15" s="78" t="s">
        <v>382</v>
      </c>
      <c r="H15" s="70">
        <v>78525</v>
      </c>
      <c r="I15" s="70">
        <v>78525</v>
      </c>
      <c r="J15" s="6"/>
    </row>
    <row r="16" spans="1:11" s="8" customFormat="1" ht="34.200000000000003" customHeight="1" x14ac:dyDescent="0.3">
      <c r="A16" s="7"/>
      <c r="B16" s="7"/>
      <c r="C16" s="7"/>
      <c r="D16" s="6"/>
      <c r="E16" s="6" t="s">
        <v>383</v>
      </c>
      <c r="F16" s="6" t="s">
        <v>384</v>
      </c>
      <c r="G16" s="78" t="s">
        <v>385</v>
      </c>
      <c r="H16" s="70">
        <v>32000</v>
      </c>
      <c r="I16" s="70">
        <v>32000</v>
      </c>
      <c r="J16" s="6"/>
    </row>
    <row r="17" spans="1:10" s="8" customFormat="1" ht="34.200000000000003" customHeight="1" x14ac:dyDescent="0.3">
      <c r="A17" s="7"/>
      <c r="B17" s="7"/>
      <c r="C17" s="7"/>
      <c r="D17" s="6"/>
      <c r="E17" s="6" t="s">
        <v>386</v>
      </c>
      <c r="F17" s="6" t="s">
        <v>387</v>
      </c>
      <c r="G17" s="78" t="s">
        <v>388</v>
      </c>
      <c r="H17" s="70">
        <v>3725</v>
      </c>
      <c r="I17" s="70">
        <v>3725</v>
      </c>
      <c r="J17" s="6"/>
    </row>
    <row r="18" spans="1:10" s="8" customFormat="1" ht="40.200000000000003" customHeight="1" x14ac:dyDescent="0.3">
      <c r="A18" s="7"/>
      <c r="B18" s="7"/>
      <c r="C18" s="7"/>
      <c r="D18" s="6"/>
      <c r="E18" s="6" t="s">
        <v>389</v>
      </c>
      <c r="F18" s="6" t="s">
        <v>390</v>
      </c>
      <c r="G18" s="78" t="s">
        <v>391</v>
      </c>
      <c r="H18" s="70">
        <v>78100</v>
      </c>
      <c r="I18" s="70">
        <v>78100</v>
      </c>
      <c r="J18" s="6"/>
    </row>
    <row r="19" spans="1:10" s="8" customFormat="1" ht="40.200000000000003" customHeight="1" x14ac:dyDescent="0.3">
      <c r="A19" s="7"/>
      <c r="B19" s="7"/>
      <c r="C19" s="7"/>
      <c r="D19" s="6"/>
      <c r="E19" s="6" t="s">
        <v>392</v>
      </c>
      <c r="F19" s="6" t="s">
        <v>393</v>
      </c>
      <c r="G19" s="78" t="s">
        <v>394</v>
      </c>
      <c r="H19" s="70">
        <v>13000</v>
      </c>
      <c r="I19" s="70">
        <v>13000</v>
      </c>
      <c r="J19" s="6"/>
    </row>
    <row r="20" spans="1:10" s="8" customFormat="1" ht="47.4" customHeight="1" x14ac:dyDescent="0.3">
      <c r="A20" s="7"/>
      <c r="B20" s="7"/>
      <c r="C20" s="7"/>
      <c r="D20" s="6"/>
      <c r="E20" s="6" t="s">
        <v>396</v>
      </c>
      <c r="F20" s="6" t="s">
        <v>395</v>
      </c>
      <c r="G20" s="78" t="s">
        <v>397</v>
      </c>
      <c r="H20" s="70">
        <v>3036000</v>
      </c>
      <c r="I20" s="70">
        <v>3036000</v>
      </c>
      <c r="J20" s="6"/>
    </row>
    <row r="21" spans="1:10" s="8" customFormat="1" ht="53.4" customHeight="1" x14ac:dyDescent="0.3">
      <c r="A21" s="7" t="s">
        <v>272</v>
      </c>
      <c r="B21" s="7"/>
      <c r="C21" s="7" t="s">
        <v>273</v>
      </c>
      <c r="D21" s="6" t="s">
        <v>274</v>
      </c>
      <c r="E21" s="6" t="s">
        <v>275</v>
      </c>
      <c r="F21" s="6" t="s">
        <v>276</v>
      </c>
      <c r="G21" s="78" t="s">
        <v>61</v>
      </c>
      <c r="H21" s="70">
        <v>66000</v>
      </c>
      <c r="I21" s="78" t="s">
        <v>61</v>
      </c>
      <c r="J21" s="6"/>
    </row>
    <row r="22" spans="1:10" s="8" customFormat="1" ht="58.5" customHeight="1" x14ac:dyDescent="0.3">
      <c r="A22" s="7" t="s">
        <v>277</v>
      </c>
      <c r="B22" s="7"/>
      <c r="C22" s="7" t="s">
        <v>278</v>
      </c>
      <c r="D22" s="6" t="s">
        <v>279</v>
      </c>
      <c r="E22" s="6" t="s">
        <v>280</v>
      </c>
      <c r="F22" s="6" t="s">
        <v>276</v>
      </c>
      <c r="G22" s="78" t="s">
        <v>61</v>
      </c>
      <c r="H22" s="70">
        <v>66000</v>
      </c>
      <c r="I22" s="78" t="s">
        <v>61</v>
      </c>
      <c r="J22" s="6"/>
    </row>
    <row r="23" spans="1:10" s="8" customFormat="1" ht="15" customHeight="1" x14ac:dyDescent="0.3">
      <c r="A23" s="125"/>
      <c r="B23" s="125"/>
      <c r="C23" s="125"/>
      <c r="D23" s="125"/>
      <c r="E23" s="125"/>
      <c r="F23" s="125"/>
      <c r="G23" s="125"/>
      <c r="H23" s="11"/>
      <c r="I23" s="11"/>
      <c r="J23" s="87"/>
    </row>
    <row r="24" spans="1:10" s="17" customFormat="1" x14ac:dyDescent="0.3">
      <c r="A24" s="118" t="s">
        <v>281</v>
      </c>
      <c r="B24" s="118"/>
      <c r="C24" s="118"/>
      <c r="D24" s="118"/>
      <c r="E24" s="118"/>
      <c r="F24" s="118"/>
      <c r="G24" s="118"/>
      <c r="H24" s="118"/>
      <c r="I24" s="118"/>
      <c r="J24" s="118"/>
    </row>
    <row r="25" spans="1:10" s="8" customFormat="1" ht="54.6" customHeight="1" x14ac:dyDescent="0.3">
      <c r="A25" s="7" t="s">
        <v>282</v>
      </c>
      <c r="B25" s="7"/>
      <c r="C25" s="7" t="s">
        <v>283</v>
      </c>
      <c r="D25" s="6" t="s">
        <v>266</v>
      </c>
      <c r="E25" s="6" t="s">
        <v>284</v>
      </c>
      <c r="F25" s="6" t="s">
        <v>285</v>
      </c>
      <c r="G25" s="78" t="s">
        <v>61</v>
      </c>
      <c r="H25" s="70"/>
      <c r="I25" s="78" t="s">
        <v>61</v>
      </c>
      <c r="J25" s="6"/>
    </row>
    <row r="26" spans="1:10" s="8" customFormat="1" ht="45.6" customHeight="1" x14ac:dyDescent="0.3">
      <c r="A26" s="7"/>
      <c r="B26" s="7"/>
      <c r="C26" s="7"/>
      <c r="D26" s="6"/>
      <c r="E26" s="6" t="s">
        <v>286</v>
      </c>
      <c r="F26" s="6" t="s">
        <v>287</v>
      </c>
      <c r="G26" s="78" t="s">
        <v>61</v>
      </c>
      <c r="H26" s="70">
        <v>140000</v>
      </c>
      <c r="I26" s="78" t="s">
        <v>61</v>
      </c>
      <c r="J26" s="6"/>
    </row>
    <row r="27" spans="1:10" s="8" customFormat="1" ht="48" customHeight="1" x14ac:dyDescent="0.3">
      <c r="A27" s="7"/>
      <c r="B27" s="7"/>
      <c r="C27" s="7"/>
      <c r="D27" s="6" t="s">
        <v>14</v>
      </c>
      <c r="E27" s="6" t="s">
        <v>288</v>
      </c>
      <c r="F27" s="6" t="s">
        <v>289</v>
      </c>
      <c r="G27" s="78" t="s">
        <v>61</v>
      </c>
      <c r="H27" s="70">
        <v>66000</v>
      </c>
      <c r="I27" s="78" t="s">
        <v>61</v>
      </c>
      <c r="J27" s="6"/>
    </row>
    <row r="28" spans="1:10" s="8" customFormat="1" ht="48" customHeight="1" x14ac:dyDescent="0.3">
      <c r="A28" s="7"/>
      <c r="B28" s="7"/>
      <c r="C28" s="7"/>
      <c r="D28" s="6"/>
      <c r="E28" s="6" t="s">
        <v>398</v>
      </c>
      <c r="F28" s="6" t="s">
        <v>290</v>
      </c>
      <c r="G28" s="78" t="s">
        <v>61</v>
      </c>
      <c r="H28" s="70">
        <v>450000</v>
      </c>
      <c r="I28" s="78" t="s">
        <v>61</v>
      </c>
      <c r="J28" s="6"/>
    </row>
    <row r="29" spans="1:10" s="8" customFormat="1" ht="37.950000000000003" customHeight="1" x14ac:dyDescent="0.3">
      <c r="A29" s="7"/>
      <c r="B29" s="7"/>
      <c r="C29" s="7"/>
      <c r="D29" s="6"/>
      <c r="E29" s="6" t="s">
        <v>291</v>
      </c>
      <c r="F29" s="6" t="s">
        <v>292</v>
      </c>
      <c r="G29" s="78" t="s">
        <v>61</v>
      </c>
      <c r="H29" s="70">
        <v>250000</v>
      </c>
      <c r="I29" s="78" t="s">
        <v>61</v>
      </c>
      <c r="J29" s="6"/>
    </row>
    <row r="30" spans="1:10" s="8" customFormat="1" ht="37.950000000000003" customHeight="1" x14ac:dyDescent="0.3">
      <c r="A30" s="7"/>
      <c r="B30" s="7"/>
      <c r="C30" s="7"/>
      <c r="D30" s="6"/>
      <c r="E30" s="6" t="s">
        <v>293</v>
      </c>
      <c r="F30" s="6" t="s">
        <v>292</v>
      </c>
      <c r="G30" s="78" t="s">
        <v>61</v>
      </c>
      <c r="H30" s="70">
        <v>150000</v>
      </c>
      <c r="I30" s="78" t="s">
        <v>61</v>
      </c>
      <c r="J30" s="6"/>
    </row>
    <row r="31" spans="1:10" s="8" customFormat="1" ht="37.950000000000003" customHeight="1" x14ac:dyDescent="0.3">
      <c r="A31" s="7"/>
      <c r="B31" s="7"/>
      <c r="C31" s="7"/>
      <c r="D31" s="6" t="s">
        <v>15</v>
      </c>
      <c r="E31" s="6" t="s">
        <v>294</v>
      </c>
      <c r="F31" s="6" t="s">
        <v>295</v>
      </c>
      <c r="G31" s="78" t="s">
        <v>61</v>
      </c>
      <c r="H31" s="70">
        <v>200000</v>
      </c>
      <c r="I31" s="78" t="s">
        <v>61</v>
      </c>
      <c r="J31" s="6"/>
    </row>
    <row r="32" spans="1:10" s="8" customFormat="1" ht="35.4" customHeight="1" x14ac:dyDescent="0.3">
      <c r="A32" s="7"/>
      <c r="B32" s="7"/>
      <c r="C32" s="7"/>
      <c r="D32" s="6"/>
      <c r="E32" s="6" t="s">
        <v>296</v>
      </c>
      <c r="F32" s="6" t="s">
        <v>297</v>
      </c>
      <c r="G32" s="78" t="s">
        <v>61</v>
      </c>
      <c r="H32" s="70">
        <v>250000</v>
      </c>
      <c r="I32" s="78" t="s">
        <v>61</v>
      </c>
      <c r="J32" s="6"/>
    </row>
    <row r="33" spans="1:10" s="8" customFormat="1" ht="35.4" customHeight="1" x14ac:dyDescent="0.3">
      <c r="A33" s="7"/>
      <c r="B33" s="7"/>
      <c r="C33" s="7"/>
      <c r="D33" s="6"/>
      <c r="E33" s="6" t="s">
        <v>298</v>
      </c>
      <c r="F33" s="6" t="s">
        <v>299</v>
      </c>
      <c r="G33" s="78" t="s">
        <v>402</v>
      </c>
      <c r="H33" s="70">
        <v>250000</v>
      </c>
      <c r="I33" s="82">
        <v>65000</v>
      </c>
      <c r="J33" s="6"/>
    </row>
    <row r="34" spans="1:10" s="8" customFormat="1" ht="36.6" customHeight="1" x14ac:dyDescent="0.3">
      <c r="A34" s="7"/>
      <c r="B34" s="7"/>
      <c r="C34" s="7"/>
      <c r="D34" s="6"/>
      <c r="E34" s="6" t="s">
        <v>300</v>
      </c>
      <c r="F34" s="6" t="s">
        <v>301</v>
      </c>
      <c r="G34" s="78" t="s">
        <v>61</v>
      </c>
      <c r="H34" s="70">
        <v>200000</v>
      </c>
      <c r="I34" s="78" t="s">
        <v>61</v>
      </c>
      <c r="J34" s="6"/>
    </row>
    <row r="35" spans="1:10" s="8" customFormat="1" ht="49.2" customHeight="1" x14ac:dyDescent="0.3">
      <c r="A35" s="7"/>
      <c r="B35" s="7"/>
      <c r="C35" s="7"/>
      <c r="D35" s="6" t="s">
        <v>302</v>
      </c>
      <c r="E35" s="6" t="s">
        <v>303</v>
      </c>
      <c r="F35" s="6" t="s">
        <v>304</v>
      </c>
      <c r="G35" s="78" t="s">
        <v>399</v>
      </c>
      <c r="H35" s="70">
        <v>120000</v>
      </c>
      <c r="I35" s="82">
        <v>118000</v>
      </c>
      <c r="J35" s="6"/>
    </row>
    <row r="36" spans="1:10" s="8" customFormat="1" ht="51" customHeight="1" x14ac:dyDescent="0.3">
      <c r="A36" s="7"/>
      <c r="B36" s="7"/>
      <c r="C36" s="7"/>
      <c r="D36" s="6"/>
      <c r="E36" s="6" t="s">
        <v>305</v>
      </c>
      <c r="F36" s="6" t="s">
        <v>306</v>
      </c>
      <c r="G36" s="78" t="s">
        <v>399</v>
      </c>
      <c r="H36" s="70">
        <v>120000</v>
      </c>
      <c r="I36" s="79">
        <v>74000</v>
      </c>
      <c r="J36" s="6"/>
    </row>
    <row r="37" spans="1:10" s="8" customFormat="1" ht="47.4" customHeight="1" x14ac:dyDescent="0.3">
      <c r="A37" s="7"/>
      <c r="B37" s="7"/>
      <c r="C37" s="7"/>
      <c r="D37" s="6"/>
      <c r="E37" s="6" t="s">
        <v>307</v>
      </c>
      <c r="F37" s="6" t="s">
        <v>308</v>
      </c>
      <c r="G37" s="78" t="s">
        <v>61</v>
      </c>
      <c r="H37" s="70">
        <v>120000</v>
      </c>
      <c r="I37" s="78" t="s">
        <v>61</v>
      </c>
      <c r="J37" s="6"/>
    </row>
    <row r="38" spans="1:10" s="8" customFormat="1" ht="86.4" customHeight="1" x14ac:dyDescent="0.3">
      <c r="A38" s="7"/>
      <c r="B38" s="7"/>
      <c r="C38" s="7"/>
      <c r="D38" s="6"/>
      <c r="E38" s="6" t="s">
        <v>309</v>
      </c>
      <c r="F38" s="6" t="s">
        <v>310</v>
      </c>
      <c r="G38" s="78" t="s">
        <v>400</v>
      </c>
      <c r="H38" s="70">
        <v>320000</v>
      </c>
      <c r="I38" s="70">
        <v>277200</v>
      </c>
      <c r="J38" s="6"/>
    </row>
    <row r="39" spans="1:10" s="8" customFormat="1" ht="34.950000000000003" customHeight="1" x14ac:dyDescent="0.3">
      <c r="A39" s="7"/>
      <c r="B39" s="7"/>
      <c r="C39" s="7"/>
      <c r="D39" s="6"/>
      <c r="E39" s="6" t="s">
        <v>312</v>
      </c>
      <c r="F39" s="7" t="s">
        <v>311</v>
      </c>
      <c r="G39" s="78" t="s">
        <v>401</v>
      </c>
      <c r="H39" s="70">
        <v>1172000</v>
      </c>
      <c r="I39" s="70">
        <v>1172000</v>
      </c>
      <c r="J39" s="6"/>
    </row>
    <row r="40" spans="1:10" ht="43.2" customHeight="1" x14ac:dyDescent="0.3">
      <c r="A40" s="7"/>
      <c r="B40" s="7"/>
      <c r="C40" s="7"/>
      <c r="D40" s="7"/>
      <c r="E40" s="7" t="s">
        <v>313</v>
      </c>
      <c r="F40" s="7" t="s">
        <v>314</v>
      </c>
      <c r="G40" s="78" t="s">
        <v>61</v>
      </c>
      <c r="H40" s="51">
        <v>80000</v>
      </c>
      <c r="I40" s="78" t="s">
        <v>61</v>
      </c>
      <c r="J40" s="7"/>
    </row>
    <row r="41" spans="1:10" ht="51.6" customHeight="1" x14ac:dyDescent="0.3">
      <c r="A41" s="7"/>
      <c r="B41" s="7"/>
      <c r="C41" s="7"/>
      <c r="D41" s="7"/>
      <c r="E41" s="7" t="s">
        <v>316</v>
      </c>
      <c r="F41" s="7" t="s">
        <v>315</v>
      </c>
      <c r="G41" s="78" t="s">
        <v>61</v>
      </c>
      <c r="H41" s="51">
        <v>80000</v>
      </c>
      <c r="I41" s="78" t="s">
        <v>61</v>
      </c>
      <c r="J41" s="7"/>
    </row>
    <row r="42" spans="1:10" ht="25.2" customHeight="1" x14ac:dyDescent="0.3">
      <c r="A42" s="7"/>
      <c r="B42" s="7"/>
      <c r="C42" s="7"/>
      <c r="D42" s="7"/>
      <c r="E42" s="7" t="s">
        <v>317</v>
      </c>
      <c r="F42" s="7" t="s">
        <v>318</v>
      </c>
      <c r="G42" s="78" t="s">
        <v>61</v>
      </c>
      <c r="H42" s="51">
        <v>250000</v>
      </c>
      <c r="I42" s="78" t="s">
        <v>61</v>
      </c>
      <c r="J42" s="7"/>
    </row>
    <row r="43" spans="1:10" ht="36" x14ac:dyDescent="0.3">
      <c r="A43" s="7"/>
      <c r="B43" s="7"/>
      <c r="C43" s="7"/>
      <c r="D43" s="7"/>
      <c r="E43" s="7" t="s">
        <v>319</v>
      </c>
      <c r="F43" s="7" t="s">
        <v>320</v>
      </c>
      <c r="G43" s="78" t="s">
        <v>61</v>
      </c>
      <c r="H43" s="7"/>
      <c r="I43" s="78" t="s">
        <v>61</v>
      </c>
      <c r="J43" s="7"/>
    </row>
    <row r="44" spans="1:10" ht="36" x14ac:dyDescent="0.3">
      <c r="A44" s="7"/>
      <c r="B44" s="7"/>
      <c r="C44" s="7"/>
      <c r="D44" s="7"/>
      <c r="E44" s="7" t="s">
        <v>321</v>
      </c>
      <c r="F44" s="7" t="s">
        <v>322</v>
      </c>
      <c r="G44" s="78" t="s">
        <v>61</v>
      </c>
      <c r="H44" s="51">
        <v>220000</v>
      </c>
      <c r="I44" s="78" t="s">
        <v>61</v>
      </c>
      <c r="J44" s="7"/>
    </row>
    <row r="45" spans="1:10" ht="36" x14ac:dyDescent="0.3">
      <c r="A45" s="7"/>
      <c r="B45" s="7"/>
      <c r="C45" s="7"/>
      <c r="D45" s="7"/>
      <c r="E45" s="7" t="s">
        <v>323</v>
      </c>
      <c r="F45" s="7" t="s">
        <v>324</v>
      </c>
      <c r="G45" s="47" t="s">
        <v>325</v>
      </c>
      <c r="H45" s="48">
        <v>250000</v>
      </c>
      <c r="I45" s="48">
        <v>123000</v>
      </c>
      <c r="J45" s="9"/>
    </row>
    <row r="46" spans="1:10" ht="24" x14ac:dyDescent="0.3">
      <c r="A46" s="7"/>
      <c r="B46" s="7"/>
      <c r="C46" s="7"/>
      <c r="D46" s="7"/>
      <c r="E46" s="6" t="s">
        <v>326</v>
      </c>
      <c r="F46" s="7" t="s">
        <v>327</v>
      </c>
      <c r="G46" s="78" t="s">
        <v>61</v>
      </c>
      <c r="H46" s="48">
        <v>300000</v>
      </c>
      <c r="I46" s="78" t="s">
        <v>61</v>
      </c>
      <c r="J46" s="9"/>
    </row>
    <row r="47" spans="1:10" ht="54" customHeight="1" x14ac:dyDescent="0.3">
      <c r="A47" s="9"/>
      <c r="B47" s="9"/>
      <c r="C47" s="9"/>
      <c r="D47" s="6"/>
      <c r="E47" s="7" t="s">
        <v>328</v>
      </c>
      <c r="F47" s="7" t="s">
        <v>329</v>
      </c>
      <c r="G47" s="78" t="s">
        <v>61</v>
      </c>
      <c r="H47" s="48">
        <v>150000</v>
      </c>
      <c r="I47" s="78" t="s">
        <v>61</v>
      </c>
      <c r="J47" s="9"/>
    </row>
    <row r="48" spans="1:10" ht="54" customHeight="1" x14ac:dyDescent="0.3">
      <c r="A48" s="9"/>
      <c r="B48" s="9"/>
      <c r="C48" s="9"/>
      <c r="D48" s="6"/>
      <c r="E48" s="7" t="s">
        <v>330</v>
      </c>
      <c r="F48" s="7" t="s">
        <v>329</v>
      </c>
      <c r="G48" s="78" t="s">
        <v>61</v>
      </c>
      <c r="H48" s="48">
        <v>150000</v>
      </c>
      <c r="I48" s="78" t="s">
        <v>61</v>
      </c>
      <c r="J48" s="9"/>
    </row>
    <row r="49" spans="1:11" s="17" customFormat="1" x14ac:dyDescent="0.3">
      <c r="A49" s="119" t="s">
        <v>331</v>
      </c>
      <c r="B49" s="120"/>
      <c r="C49" s="120"/>
      <c r="D49" s="120"/>
      <c r="E49" s="120"/>
      <c r="F49" s="120"/>
      <c r="G49" s="120"/>
      <c r="H49" s="120"/>
      <c r="I49" s="120"/>
      <c r="J49" s="121"/>
    </row>
    <row r="50" spans="1:11" ht="56.4" customHeight="1" x14ac:dyDescent="0.3">
      <c r="A50" s="9"/>
      <c r="B50" s="9"/>
      <c r="C50" s="9"/>
      <c r="D50" s="7" t="s">
        <v>332</v>
      </c>
      <c r="E50" s="7" t="s">
        <v>333</v>
      </c>
      <c r="F50" s="7" t="s">
        <v>334</v>
      </c>
      <c r="G50" s="47" t="s">
        <v>61</v>
      </c>
      <c r="H50" s="48">
        <v>450000</v>
      </c>
      <c r="I50" s="47" t="s">
        <v>61</v>
      </c>
      <c r="J50" s="9"/>
    </row>
    <row r="51" spans="1:11" ht="56.4" customHeight="1" x14ac:dyDescent="0.3">
      <c r="A51" s="9"/>
      <c r="B51" s="9"/>
      <c r="C51" s="9"/>
      <c r="D51" s="7"/>
      <c r="E51" s="7" t="s">
        <v>335</v>
      </c>
      <c r="F51" s="7" t="s">
        <v>336</v>
      </c>
      <c r="G51" s="47" t="s">
        <v>61</v>
      </c>
      <c r="H51" s="48">
        <v>250000</v>
      </c>
      <c r="I51" s="47" t="s">
        <v>61</v>
      </c>
      <c r="J51" s="9"/>
    </row>
    <row r="52" spans="1:11" ht="56.4" customHeight="1" x14ac:dyDescent="0.3">
      <c r="A52" s="9"/>
      <c r="B52" s="9"/>
      <c r="C52" s="9"/>
      <c r="D52" s="7"/>
      <c r="E52" s="7" t="s">
        <v>337</v>
      </c>
      <c r="F52" s="7" t="s">
        <v>336</v>
      </c>
      <c r="G52" s="47" t="s">
        <v>403</v>
      </c>
      <c r="H52" s="48">
        <v>150000</v>
      </c>
      <c r="I52" s="48">
        <v>61000</v>
      </c>
      <c r="J52" s="9"/>
    </row>
    <row r="53" spans="1:11" ht="80.400000000000006" customHeight="1" x14ac:dyDescent="0.3">
      <c r="A53" s="7" t="s">
        <v>342</v>
      </c>
      <c r="B53" s="9"/>
      <c r="C53" s="7" t="s">
        <v>338</v>
      </c>
      <c r="D53" s="7" t="s">
        <v>339</v>
      </c>
      <c r="E53" s="7" t="s">
        <v>340</v>
      </c>
      <c r="F53" s="7" t="s">
        <v>341</v>
      </c>
      <c r="G53" s="47" t="s">
        <v>61</v>
      </c>
      <c r="H53" s="48">
        <v>40000000</v>
      </c>
      <c r="I53" s="47" t="s">
        <v>61</v>
      </c>
      <c r="J53" s="9"/>
    </row>
    <row r="54" spans="1:11" ht="73.2" customHeight="1" x14ac:dyDescent="0.3">
      <c r="A54" s="7" t="s">
        <v>343</v>
      </c>
      <c r="B54" s="9"/>
      <c r="C54" s="7" t="s">
        <v>344</v>
      </c>
      <c r="D54" s="7" t="s">
        <v>345</v>
      </c>
      <c r="E54" s="7" t="s">
        <v>346</v>
      </c>
      <c r="F54" s="7" t="s">
        <v>347</v>
      </c>
      <c r="G54" s="47" t="s">
        <v>61</v>
      </c>
      <c r="H54" s="48">
        <v>5500000</v>
      </c>
      <c r="I54" s="47" t="s">
        <v>61</v>
      </c>
      <c r="J54" s="9"/>
    </row>
    <row r="55" spans="1:11" x14ac:dyDescent="0.3">
      <c r="A55" s="20" t="s">
        <v>18</v>
      </c>
      <c r="B55" s="19"/>
      <c r="C55" s="19"/>
      <c r="D55" s="19"/>
      <c r="E55" s="19"/>
      <c r="F55" s="19"/>
      <c r="G55" s="19"/>
      <c r="H55" s="19"/>
      <c r="I55" s="48"/>
      <c r="J55" s="19"/>
    </row>
    <row r="56" spans="1:11" x14ac:dyDescent="0.3">
      <c r="A56" s="20" t="s">
        <v>19</v>
      </c>
      <c r="B56" s="19"/>
      <c r="C56" s="19"/>
      <c r="D56" s="19"/>
      <c r="E56" s="19"/>
      <c r="F56" s="19"/>
      <c r="G56" s="19"/>
      <c r="H56" s="19"/>
      <c r="I56" s="19"/>
      <c r="J56" s="19"/>
    </row>
    <row r="57" spans="1:11" s="17" customFormat="1" x14ac:dyDescent="0.3">
      <c r="A57" s="18" t="s">
        <v>16</v>
      </c>
      <c r="B57" s="16"/>
      <c r="C57" s="16"/>
      <c r="D57" s="16"/>
      <c r="E57" s="16"/>
      <c r="F57" s="16"/>
      <c r="G57" s="16"/>
      <c r="H57" s="58">
        <v>56096250</v>
      </c>
      <c r="I57" s="58">
        <v>6044450</v>
      </c>
      <c r="J57" s="16"/>
    </row>
    <row r="58" spans="1:11" x14ac:dyDescent="0.3">
      <c r="A58" s="97" t="s">
        <v>17</v>
      </c>
      <c r="B58" s="98"/>
      <c r="C58" s="98"/>
      <c r="D58" s="98"/>
      <c r="E58" s="98"/>
      <c r="F58" s="98"/>
      <c r="G58" s="98"/>
      <c r="H58" s="98"/>
      <c r="I58" s="98"/>
      <c r="J58" s="99"/>
    </row>
    <row r="59" spans="1:11" ht="171" customHeight="1" x14ac:dyDescent="0.3">
      <c r="A59" s="7" t="s">
        <v>245</v>
      </c>
      <c r="B59" s="7" t="s">
        <v>246</v>
      </c>
      <c r="C59" s="7" t="s">
        <v>247</v>
      </c>
      <c r="D59" s="7" t="s">
        <v>248</v>
      </c>
      <c r="E59" s="7" t="s">
        <v>249</v>
      </c>
      <c r="F59" s="7" t="s">
        <v>250</v>
      </c>
      <c r="G59" s="47" t="s">
        <v>251</v>
      </c>
      <c r="H59" s="48">
        <v>50000</v>
      </c>
      <c r="I59" s="48">
        <v>50000</v>
      </c>
      <c r="J59" s="13"/>
    </row>
    <row r="60" spans="1:11" x14ac:dyDescent="0.3">
      <c r="A60" s="20" t="s">
        <v>18</v>
      </c>
      <c r="B60" s="19"/>
      <c r="C60" s="19"/>
      <c r="D60" s="19"/>
      <c r="E60" s="19"/>
      <c r="F60" s="19"/>
      <c r="G60" s="19"/>
      <c r="H60" s="19"/>
      <c r="I60" s="19"/>
      <c r="J60" s="19"/>
    </row>
    <row r="61" spans="1:11" x14ac:dyDescent="0.3">
      <c r="A61" s="20" t="s">
        <v>19</v>
      </c>
      <c r="B61" s="19"/>
      <c r="C61" s="19"/>
      <c r="D61" s="19"/>
      <c r="E61" s="19"/>
      <c r="F61" s="19"/>
      <c r="G61" s="19"/>
      <c r="H61" s="19"/>
      <c r="I61" s="19"/>
      <c r="J61" s="19"/>
    </row>
    <row r="62" spans="1:11" s="17" customFormat="1" x14ac:dyDescent="0.3">
      <c r="A62" s="18" t="s">
        <v>16</v>
      </c>
      <c r="B62" s="16"/>
      <c r="C62" s="16"/>
      <c r="D62" s="16"/>
      <c r="E62" s="16"/>
      <c r="F62" s="16"/>
      <c r="G62" s="16"/>
      <c r="H62" s="58">
        <v>50000</v>
      </c>
      <c r="I62" s="58">
        <v>50000</v>
      </c>
      <c r="J62" s="16"/>
    </row>
    <row r="63" spans="1:11" x14ac:dyDescent="0.3">
      <c r="A63" s="97" t="s">
        <v>20</v>
      </c>
      <c r="B63" s="98"/>
      <c r="C63" s="98"/>
      <c r="D63" s="98"/>
      <c r="E63" s="98"/>
      <c r="F63" s="98"/>
      <c r="G63" s="98"/>
      <c r="H63" s="98"/>
      <c r="I63" s="98"/>
      <c r="J63" s="99"/>
    </row>
    <row r="64" spans="1:11" x14ac:dyDescent="0.3">
      <c r="A64" s="45" t="s">
        <v>56</v>
      </c>
      <c r="B64" s="13"/>
      <c r="C64" s="13"/>
      <c r="D64" s="13"/>
      <c r="E64" s="13"/>
      <c r="F64" s="13"/>
      <c r="G64" s="13"/>
      <c r="H64" s="13"/>
      <c r="I64" s="13"/>
      <c r="J64" s="13"/>
      <c r="K64" s="21"/>
    </row>
    <row r="65" spans="1:11" ht="60" x14ac:dyDescent="0.3">
      <c r="A65" s="7" t="s">
        <v>57</v>
      </c>
      <c r="B65" s="14"/>
      <c r="C65" s="7" t="s">
        <v>58</v>
      </c>
      <c r="D65" s="7" t="s">
        <v>63</v>
      </c>
      <c r="E65" s="7" t="s">
        <v>59</v>
      </c>
      <c r="F65" s="9" t="s">
        <v>60</v>
      </c>
      <c r="G65" s="47" t="s">
        <v>61</v>
      </c>
      <c r="H65" s="46">
        <v>500000</v>
      </c>
      <c r="I65" s="47" t="s">
        <v>61</v>
      </c>
      <c r="J65" s="7" t="s">
        <v>62</v>
      </c>
      <c r="K65" s="21"/>
    </row>
    <row r="66" spans="1:11" ht="60" x14ac:dyDescent="0.3">
      <c r="A66" s="7" t="s">
        <v>57</v>
      </c>
      <c r="B66" s="14"/>
      <c r="C66" s="7" t="s">
        <v>58</v>
      </c>
      <c r="D66" s="7" t="s">
        <v>63</v>
      </c>
      <c r="E66" s="7" t="s">
        <v>64</v>
      </c>
      <c r="F66" s="9" t="s">
        <v>65</v>
      </c>
      <c r="G66" s="47" t="s">
        <v>61</v>
      </c>
      <c r="H66" s="48">
        <v>1000000</v>
      </c>
      <c r="I66" s="47" t="s">
        <v>61</v>
      </c>
      <c r="J66" s="6" t="s">
        <v>66</v>
      </c>
      <c r="K66" s="21"/>
    </row>
    <row r="67" spans="1:11" s="50" customFormat="1" ht="64.2" customHeight="1" x14ac:dyDescent="0.3">
      <c r="A67" s="7" t="s">
        <v>67</v>
      </c>
      <c r="B67" s="68"/>
      <c r="C67" s="7" t="s">
        <v>68</v>
      </c>
      <c r="D67" s="7" t="s">
        <v>69</v>
      </c>
      <c r="E67" s="7" t="s">
        <v>70</v>
      </c>
      <c r="F67" s="7" t="s">
        <v>71</v>
      </c>
      <c r="G67" s="47" t="s">
        <v>61</v>
      </c>
      <c r="H67" s="51">
        <v>500000</v>
      </c>
      <c r="I67" s="47" t="s">
        <v>61</v>
      </c>
      <c r="J67" s="6" t="s">
        <v>72</v>
      </c>
      <c r="K67" s="49"/>
    </row>
    <row r="68" spans="1:11" s="50" customFormat="1" ht="64.2" customHeight="1" x14ac:dyDescent="0.3">
      <c r="A68" s="7"/>
      <c r="B68" s="7"/>
      <c r="C68" s="7"/>
      <c r="D68" s="7"/>
      <c r="E68" s="7" t="s">
        <v>73</v>
      </c>
      <c r="F68" s="7" t="s">
        <v>74</v>
      </c>
      <c r="G68" s="47" t="s">
        <v>61</v>
      </c>
      <c r="H68" s="51">
        <v>100000</v>
      </c>
      <c r="I68" s="47" t="s">
        <v>61</v>
      </c>
      <c r="J68" s="6" t="s">
        <v>72</v>
      </c>
      <c r="K68" s="49"/>
    </row>
    <row r="69" spans="1:11" s="50" customFormat="1" ht="243" customHeight="1" x14ac:dyDescent="0.3">
      <c r="A69" s="12" t="s">
        <v>424</v>
      </c>
      <c r="B69" s="68"/>
      <c r="C69" s="12" t="s">
        <v>75</v>
      </c>
      <c r="D69" s="7" t="s">
        <v>69</v>
      </c>
      <c r="E69" s="7" t="s">
        <v>76</v>
      </c>
      <c r="F69" s="80" t="s">
        <v>77</v>
      </c>
      <c r="G69" s="47" t="s">
        <v>61</v>
      </c>
      <c r="H69" s="51">
        <v>500000</v>
      </c>
      <c r="I69" s="47" t="s">
        <v>61</v>
      </c>
      <c r="J69" s="6" t="s">
        <v>72</v>
      </c>
      <c r="K69" s="49"/>
    </row>
    <row r="70" spans="1:11" s="50" customFormat="1" ht="108" x14ac:dyDescent="0.3">
      <c r="A70" s="7" t="s">
        <v>425</v>
      </c>
      <c r="B70" s="68"/>
      <c r="C70" s="7" t="s">
        <v>78</v>
      </c>
      <c r="D70" s="7" t="s">
        <v>69</v>
      </c>
      <c r="E70" s="7" t="s">
        <v>79</v>
      </c>
      <c r="F70" s="7" t="s">
        <v>80</v>
      </c>
      <c r="G70" s="47" t="s">
        <v>61</v>
      </c>
      <c r="H70" s="11">
        <v>300000</v>
      </c>
      <c r="I70" s="47" t="s">
        <v>61</v>
      </c>
      <c r="J70" s="6" t="s">
        <v>72</v>
      </c>
      <c r="K70" s="49"/>
    </row>
    <row r="71" spans="1:11" x14ac:dyDescent="0.3">
      <c r="A71" s="20" t="s">
        <v>18</v>
      </c>
      <c r="B71" s="13"/>
      <c r="C71" s="13"/>
      <c r="D71" s="13"/>
      <c r="E71" s="13"/>
      <c r="F71" s="13"/>
      <c r="G71" s="13"/>
      <c r="H71" s="13"/>
      <c r="I71" s="13"/>
      <c r="J71" s="13"/>
      <c r="K71" s="21"/>
    </row>
    <row r="72" spans="1:11" x14ac:dyDescent="0.3">
      <c r="A72" s="20" t="s">
        <v>19</v>
      </c>
      <c r="B72" s="13"/>
      <c r="C72" s="13"/>
      <c r="D72" s="13"/>
      <c r="E72" s="13"/>
      <c r="F72" s="13"/>
      <c r="G72" s="13"/>
      <c r="H72" s="13"/>
      <c r="I72" s="13"/>
      <c r="J72" s="13"/>
      <c r="K72" s="21"/>
    </row>
    <row r="73" spans="1:11" s="17" customFormat="1" x14ac:dyDescent="0.3">
      <c r="A73" s="18" t="s">
        <v>16</v>
      </c>
      <c r="B73" s="16"/>
      <c r="C73" s="16"/>
      <c r="D73" s="16"/>
      <c r="E73" s="16"/>
      <c r="F73" s="16"/>
      <c r="G73" s="16"/>
      <c r="H73" s="44">
        <f>SUM(H65:H72)</f>
        <v>2900000</v>
      </c>
      <c r="I73" s="83" t="s">
        <v>61</v>
      </c>
      <c r="J73" s="16"/>
      <c r="K73" s="22"/>
    </row>
    <row r="74" spans="1:11" s="17" customFormat="1" x14ac:dyDescent="0.3">
      <c r="A74" s="18" t="s">
        <v>21</v>
      </c>
      <c r="B74" s="16"/>
      <c r="C74" s="16"/>
      <c r="D74" s="16"/>
      <c r="E74" s="16"/>
      <c r="F74" s="16"/>
      <c r="G74" s="16"/>
      <c r="H74" s="58">
        <v>59046250</v>
      </c>
      <c r="I74" s="58">
        <v>6094450</v>
      </c>
      <c r="J74" s="16"/>
      <c r="K74" s="22"/>
    </row>
    <row r="75" spans="1:11" x14ac:dyDescent="0.3">
      <c r="A75" s="103" t="s">
        <v>22</v>
      </c>
      <c r="B75" s="104"/>
      <c r="C75" s="104"/>
      <c r="D75" s="104"/>
      <c r="E75" s="104"/>
      <c r="F75" s="104"/>
      <c r="G75" s="104"/>
      <c r="H75" s="104"/>
      <c r="I75" s="104"/>
      <c r="J75" s="105"/>
    </row>
    <row r="76" spans="1:11" s="52" customFormat="1" ht="148.94999999999999" customHeight="1" x14ac:dyDescent="0.3">
      <c r="A76" s="33" t="s">
        <v>81</v>
      </c>
      <c r="B76" s="33" t="s">
        <v>82</v>
      </c>
      <c r="C76" s="33" t="s">
        <v>252</v>
      </c>
      <c r="D76" s="33" t="s">
        <v>83</v>
      </c>
      <c r="E76" s="33" t="s">
        <v>84</v>
      </c>
      <c r="F76" s="33" t="s">
        <v>85</v>
      </c>
      <c r="G76" s="33" t="s">
        <v>86</v>
      </c>
      <c r="H76" s="53">
        <v>153000</v>
      </c>
      <c r="I76" s="54" t="s">
        <v>87</v>
      </c>
      <c r="J76" s="53">
        <v>97000</v>
      </c>
    </row>
    <row r="77" spans="1:11" s="52" customFormat="1" ht="64.2" customHeight="1" x14ac:dyDescent="0.3">
      <c r="A77" s="33" t="s">
        <v>88</v>
      </c>
      <c r="B77" s="33" t="s">
        <v>89</v>
      </c>
      <c r="C77" s="71" t="s">
        <v>253</v>
      </c>
      <c r="D77" s="33" t="s">
        <v>90</v>
      </c>
      <c r="E77" s="33" t="s">
        <v>91</v>
      </c>
      <c r="F77" s="33" t="s">
        <v>92</v>
      </c>
      <c r="G77" s="71" t="s">
        <v>93</v>
      </c>
      <c r="H77" s="53">
        <v>307200</v>
      </c>
      <c r="I77" s="54" t="s">
        <v>94</v>
      </c>
      <c r="J77" s="53">
        <v>234200</v>
      </c>
    </row>
    <row r="78" spans="1:11" s="52" customFormat="1" ht="80.25" customHeight="1" x14ac:dyDescent="0.3">
      <c r="A78" s="33"/>
      <c r="B78" s="33"/>
      <c r="C78" s="33" t="s">
        <v>254</v>
      </c>
      <c r="D78" s="33" t="s">
        <v>95</v>
      </c>
      <c r="E78" s="33" t="s">
        <v>96</v>
      </c>
      <c r="F78" s="33" t="s">
        <v>97</v>
      </c>
      <c r="G78" s="71" t="s">
        <v>98</v>
      </c>
      <c r="H78" s="127">
        <v>1000692.3</v>
      </c>
      <c r="I78" s="81" t="s">
        <v>409</v>
      </c>
      <c r="J78" s="33"/>
    </row>
    <row r="79" spans="1:11" s="52" customFormat="1" ht="66" customHeight="1" x14ac:dyDescent="0.3">
      <c r="A79" s="33" t="s">
        <v>99</v>
      </c>
      <c r="B79" s="33" t="s">
        <v>100</v>
      </c>
      <c r="C79" s="33" t="s">
        <v>255</v>
      </c>
      <c r="D79" s="33" t="s">
        <v>101</v>
      </c>
      <c r="E79" s="33" t="s">
        <v>102</v>
      </c>
      <c r="F79" s="69" t="s">
        <v>103</v>
      </c>
      <c r="G79" s="71" t="s">
        <v>104</v>
      </c>
      <c r="H79" s="55">
        <v>64500</v>
      </c>
      <c r="I79" s="111" t="s">
        <v>408</v>
      </c>
      <c r="J79" s="109">
        <f>64500-57750</f>
        <v>6750</v>
      </c>
    </row>
    <row r="80" spans="1:11" s="52" customFormat="1" ht="49.2" customHeight="1" x14ac:dyDescent="0.3">
      <c r="A80" s="33"/>
      <c r="B80" s="33"/>
      <c r="C80" s="33"/>
      <c r="D80" s="33"/>
      <c r="E80" s="33" t="s">
        <v>105</v>
      </c>
      <c r="F80" s="69"/>
      <c r="G80" s="71" t="s">
        <v>106</v>
      </c>
      <c r="H80" s="53">
        <v>93000</v>
      </c>
      <c r="I80" s="112"/>
      <c r="J80" s="112"/>
    </row>
    <row r="81" spans="1:13" s="52" customFormat="1" ht="142.19999999999999" customHeight="1" x14ac:dyDescent="0.3">
      <c r="A81" s="33" t="s">
        <v>107</v>
      </c>
      <c r="B81" s="33" t="s">
        <v>108</v>
      </c>
      <c r="C81" s="33" t="s">
        <v>256</v>
      </c>
      <c r="D81" s="33" t="s">
        <v>109</v>
      </c>
      <c r="E81" s="33" t="s">
        <v>110</v>
      </c>
      <c r="F81" s="33" t="s">
        <v>111</v>
      </c>
      <c r="G81" s="71" t="s">
        <v>112</v>
      </c>
      <c r="H81" s="109">
        <v>900000</v>
      </c>
      <c r="I81" s="111" t="s">
        <v>113</v>
      </c>
      <c r="J81" s="53">
        <v>738900</v>
      </c>
    </row>
    <row r="82" spans="1:13" s="52" customFormat="1" ht="75.599999999999994" customHeight="1" x14ac:dyDescent="0.3">
      <c r="A82" s="33" t="s">
        <v>114</v>
      </c>
      <c r="B82" s="33" t="s">
        <v>108</v>
      </c>
      <c r="C82" s="33" t="s">
        <v>257</v>
      </c>
      <c r="D82" s="33" t="s">
        <v>115</v>
      </c>
      <c r="E82" s="33" t="s">
        <v>116</v>
      </c>
      <c r="F82" s="33" t="s">
        <v>117</v>
      </c>
      <c r="G82" s="71" t="s">
        <v>118</v>
      </c>
      <c r="H82" s="110"/>
      <c r="I82" s="112"/>
      <c r="J82" s="33"/>
      <c r="L82" s="52">
        <f>161100+36500+1307432.3</f>
        <v>1505032.3</v>
      </c>
      <c r="M82" s="52">
        <v>94000</v>
      </c>
    </row>
    <row r="83" spans="1:13" s="52" customFormat="1" ht="240" customHeight="1" x14ac:dyDescent="0.3">
      <c r="A83" s="33" t="s">
        <v>119</v>
      </c>
      <c r="B83" s="33" t="s">
        <v>120</v>
      </c>
      <c r="C83" s="33" t="s">
        <v>258</v>
      </c>
      <c r="D83" s="33" t="s">
        <v>121</v>
      </c>
      <c r="E83" s="33" t="s">
        <v>122</v>
      </c>
      <c r="F83" s="33" t="s">
        <v>123</v>
      </c>
      <c r="G83" s="71" t="s">
        <v>132</v>
      </c>
      <c r="H83" s="42">
        <v>145000</v>
      </c>
      <c r="I83" s="57" t="s">
        <v>124</v>
      </c>
      <c r="J83" s="53">
        <v>108500</v>
      </c>
    </row>
    <row r="84" spans="1:13" s="52" customFormat="1" ht="98.4" customHeight="1" x14ac:dyDescent="0.3">
      <c r="A84" s="33" t="s">
        <v>125</v>
      </c>
      <c r="B84" s="33" t="s">
        <v>126</v>
      </c>
      <c r="C84" s="33" t="s">
        <v>259</v>
      </c>
      <c r="D84" s="33" t="s">
        <v>127</v>
      </c>
      <c r="E84" s="33" t="s">
        <v>128</v>
      </c>
      <c r="F84" s="33" t="s">
        <v>129</v>
      </c>
      <c r="G84" s="33" t="s">
        <v>130</v>
      </c>
      <c r="H84" s="53">
        <v>162500</v>
      </c>
      <c r="I84" s="54" t="s">
        <v>131</v>
      </c>
      <c r="J84" s="53">
        <v>128500</v>
      </c>
    </row>
    <row r="85" spans="1:13" s="52" customFormat="1" ht="60.6" customHeight="1" x14ac:dyDescent="0.3">
      <c r="A85" s="33"/>
      <c r="B85" s="33"/>
      <c r="C85" s="33" t="s">
        <v>133</v>
      </c>
      <c r="D85" s="33" t="s">
        <v>134</v>
      </c>
      <c r="E85" s="33" t="s">
        <v>134</v>
      </c>
      <c r="F85" s="33" t="s">
        <v>135</v>
      </c>
      <c r="G85" s="33" t="s">
        <v>136</v>
      </c>
      <c r="H85" s="53">
        <v>60000</v>
      </c>
      <c r="I85" s="54" t="s">
        <v>137</v>
      </c>
      <c r="J85" s="33"/>
    </row>
    <row r="86" spans="1:13" x14ac:dyDescent="0.3">
      <c r="A86" s="23" t="s">
        <v>18</v>
      </c>
      <c r="B86" s="24"/>
      <c r="C86" s="24"/>
      <c r="D86" s="24"/>
      <c r="E86" s="24"/>
      <c r="F86" s="24"/>
      <c r="G86" s="24"/>
      <c r="H86" s="24"/>
      <c r="I86" s="24"/>
      <c r="J86" s="24"/>
      <c r="K86" s="21"/>
    </row>
    <row r="87" spans="1:13" x14ac:dyDescent="0.3">
      <c r="A87" s="20" t="s">
        <v>19</v>
      </c>
      <c r="B87" s="13"/>
      <c r="C87" s="13"/>
      <c r="D87" s="13"/>
      <c r="E87" s="13"/>
      <c r="F87" s="13"/>
      <c r="G87" s="13"/>
      <c r="H87" s="13"/>
      <c r="I87" s="13"/>
      <c r="J87" s="13"/>
      <c r="K87" s="21"/>
    </row>
    <row r="88" spans="1:13" s="17" customFormat="1" x14ac:dyDescent="0.3">
      <c r="A88" s="18" t="s">
        <v>23</v>
      </c>
      <c r="B88" s="16"/>
      <c r="C88" s="16"/>
      <c r="D88" s="16"/>
      <c r="E88" s="16"/>
      <c r="F88" s="16"/>
      <c r="G88" s="16"/>
      <c r="H88" s="44">
        <v>2885892.3</v>
      </c>
      <c r="I88" s="58">
        <v>1479042.3</v>
      </c>
      <c r="J88" s="44"/>
      <c r="K88" s="22"/>
    </row>
    <row r="89" spans="1:13" x14ac:dyDescent="0.3">
      <c r="A89" s="103" t="s">
        <v>24</v>
      </c>
      <c r="B89" s="104"/>
      <c r="C89" s="104"/>
      <c r="D89" s="104"/>
      <c r="E89" s="104"/>
      <c r="F89" s="104"/>
      <c r="G89" s="104"/>
      <c r="H89" s="104"/>
      <c r="I89" s="104"/>
      <c r="J89" s="105"/>
    </row>
    <row r="90" spans="1:13" s="64" customFormat="1" ht="90" customHeight="1" x14ac:dyDescent="0.3">
      <c r="A90" s="62" t="s">
        <v>200</v>
      </c>
      <c r="B90" s="62"/>
      <c r="C90" s="62" t="s">
        <v>201</v>
      </c>
      <c r="D90" s="62" t="s">
        <v>202</v>
      </c>
      <c r="E90" s="62" t="s">
        <v>376</v>
      </c>
      <c r="F90" s="65" t="s">
        <v>377</v>
      </c>
      <c r="G90" s="65" t="s">
        <v>378</v>
      </c>
      <c r="H90" s="63"/>
      <c r="I90" s="66" t="s">
        <v>411</v>
      </c>
      <c r="J90" s="62" t="s">
        <v>379</v>
      </c>
    </row>
    <row r="91" spans="1:13" s="64" customFormat="1" ht="64.95" customHeight="1" x14ac:dyDescent="0.3">
      <c r="A91" s="62"/>
      <c r="B91" s="62"/>
      <c r="C91" s="62"/>
      <c r="D91" s="62"/>
      <c r="E91" s="62" t="s">
        <v>203</v>
      </c>
      <c r="F91" s="65" t="s">
        <v>204</v>
      </c>
      <c r="G91" s="65" t="s">
        <v>204</v>
      </c>
      <c r="H91" s="63"/>
      <c r="I91" s="66" t="s">
        <v>404</v>
      </c>
      <c r="J91" s="63"/>
      <c r="K91" s="90" t="s">
        <v>410</v>
      </c>
    </row>
    <row r="92" spans="1:13" s="67" customFormat="1" ht="37.950000000000003" customHeight="1" x14ac:dyDescent="0.3">
      <c r="A92" s="34"/>
      <c r="B92" s="34"/>
      <c r="C92" s="34"/>
      <c r="D92" s="34"/>
      <c r="E92" s="15" t="s">
        <v>205</v>
      </c>
      <c r="F92" s="33" t="s">
        <v>206</v>
      </c>
      <c r="G92" s="33" t="s">
        <v>207</v>
      </c>
      <c r="H92" s="34"/>
      <c r="I92" s="111"/>
      <c r="J92" s="34"/>
    </row>
    <row r="93" spans="1:13" s="52" customFormat="1" ht="37.950000000000003" customHeight="1" x14ac:dyDescent="0.3">
      <c r="A93" s="33"/>
      <c r="B93" s="33"/>
      <c r="C93" s="33"/>
      <c r="D93" s="33"/>
      <c r="E93" s="33"/>
      <c r="F93" s="33" t="s">
        <v>208</v>
      </c>
      <c r="G93" s="33" t="s">
        <v>209</v>
      </c>
      <c r="H93" s="33"/>
      <c r="I93" s="112"/>
      <c r="J93" s="33"/>
      <c r="L93" s="52">
        <f>2117000+429100+2546100</f>
        <v>5092200</v>
      </c>
    </row>
    <row r="94" spans="1:13" s="52" customFormat="1" ht="52.2" customHeight="1" x14ac:dyDescent="0.3">
      <c r="A94" s="33"/>
      <c r="B94" s="33"/>
      <c r="C94" s="33"/>
      <c r="D94" s="33"/>
      <c r="E94" s="33" t="s">
        <v>210</v>
      </c>
      <c r="F94" s="33" t="s">
        <v>211</v>
      </c>
      <c r="G94" s="33" t="s">
        <v>212</v>
      </c>
      <c r="H94" s="33"/>
      <c r="I94" s="55" t="s">
        <v>407</v>
      </c>
      <c r="J94" s="33"/>
      <c r="K94" s="52" t="s">
        <v>410</v>
      </c>
    </row>
    <row r="95" spans="1:13" s="52" customFormat="1" ht="52.95" customHeight="1" x14ac:dyDescent="0.3">
      <c r="A95" s="33"/>
      <c r="B95" s="33"/>
      <c r="C95" s="33"/>
      <c r="D95" s="33"/>
      <c r="E95" s="33" t="s">
        <v>213</v>
      </c>
      <c r="F95" s="33" t="s">
        <v>214</v>
      </c>
      <c r="G95" s="33" t="s">
        <v>215</v>
      </c>
      <c r="H95" s="33"/>
      <c r="I95" s="54" t="s">
        <v>406</v>
      </c>
      <c r="J95" s="33"/>
    </row>
    <row r="96" spans="1:13" s="52" customFormat="1" ht="45" customHeight="1" x14ac:dyDescent="0.3">
      <c r="A96" s="41"/>
      <c r="B96" s="41"/>
      <c r="C96" s="41"/>
      <c r="D96" s="41"/>
      <c r="E96" s="41"/>
      <c r="F96" s="41" t="s">
        <v>216</v>
      </c>
      <c r="G96" s="41" t="s">
        <v>217</v>
      </c>
      <c r="H96" s="41"/>
      <c r="I96" s="59" t="s">
        <v>218</v>
      </c>
      <c r="J96" s="41"/>
    </row>
    <row r="97" spans="1:11" s="52" customFormat="1" ht="68.400000000000006" customHeight="1" x14ac:dyDescent="0.3">
      <c r="A97" s="41"/>
      <c r="B97" s="41"/>
      <c r="C97" s="41"/>
      <c r="D97" s="41"/>
      <c r="E97" s="41" t="s">
        <v>219</v>
      </c>
      <c r="F97" s="41" t="s">
        <v>220</v>
      </c>
      <c r="G97" s="41" t="s">
        <v>221</v>
      </c>
      <c r="H97" s="41"/>
      <c r="I97" s="59" t="s">
        <v>222</v>
      </c>
      <c r="J97" s="41"/>
    </row>
    <row r="98" spans="1:11" s="52" customFormat="1" ht="56.4" customHeight="1" x14ac:dyDescent="0.3">
      <c r="A98" s="41"/>
      <c r="B98" s="41"/>
      <c r="C98" s="41"/>
      <c r="D98" s="41"/>
      <c r="E98" s="41" t="s">
        <v>223</v>
      </c>
      <c r="F98" s="41" t="s">
        <v>224</v>
      </c>
      <c r="G98" s="41" t="s">
        <v>225</v>
      </c>
      <c r="H98" s="41"/>
      <c r="I98" s="86" t="s">
        <v>405</v>
      </c>
      <c r="J98" s="41"/>
    </row>
    <row r="99" spans="1:11" x14ac:dyDescent="0.3">
      <c r="A99" s="23" t="s">
        <v>18</v>
      </c>
      <c r="B99" s="24"/>
      <c r="C99" s="24"/>
      <c r="D99" s="24"/>
      <c r="E99" s="24"/>
      <c r="F99" s="24"/>
      <c r="G99" s="24"/>
      <c r="H99" s="24"/>
      <c r="I99" s="24"/>
      <c r="J99" s="24"/>
      <c r="K99" s="21"/>
    </row>
    <row r="100" spans="1:11" x14ac:dyDescent="0.3">
      <c r="A100" s="20" t="s">
        <v>19</v>
      </c>
      <c r="B100" s="13"/>
      <c r="C100" s="13"/>
      <c r="D100" s="13"/>
      <c r="E100" s="13"/>
      <c r="F100" s="13"/>
      <c r="G100" s="13"/>
      <c r="H100" s="13"/>
      <c r="I100" s="13"/>
      <c r="J100" s="13"/>
      <c r="K100" s="21"/>
    </row>
    <row r="101" spans="1:11" s="17" customFormat="1" x14ac:dyDescent="0.3">
      <c r="A101" s="18" t="s">
        <v>23</v>
      </c>
      <c r="B101" s="16"/>
      <c r="C101" s="16"/>
      <c r="D101" s="16"/>
      <c r="E101" s="16"/>
      <c r="F101" s="16"/>
      <c r="G101" s="16"/>
      <c r="H101" s="16"/>
      <c r="I101" s="44">
        <v>35598169.649999999</v>
      </c>
      <c r="J101" s="16"/>
      <c r="K101" s="22"/>
    </row>
    <row r="102" spans="1:11" x14ac:dyDescent="0.3">
      <c r="A102" s="103" t="s">
        <v>25</v>
      </c>
      <c r="B102" s="104"/>
      <c r="C102" s="104"/>
      <c r="D102" s="104"/>
      <c r="E102" s="104"/>
      <c r="F102" s="104"/>
      <c r="G102" s="104"/>
      <c r="H102" s="104"/>
      <c r="I102" s="104"/>
      <c r="J102" s="105"/>
    </row>
    <row r="103" spans="1:11" s="52" customFormat="1" ht="14.4" customHeight="1" x14ac:dyDescent="0.3">
      <c r="A103" s="113" t="s">
        <v>12</v>
      </c>
      <c r="B103" s="114"/>
      <c r="C103" s="114"/>
      <c r="D103" s="114"/>
      <c r="E103" s="114"/>
      <c r="F103" s="114"/>
      <c r="G103" s="114"/>
      <c r="H103" s="114"/>
      <c r="I103" s="114"/>
      <c r="J103" s="115"/>
    </row>
    <row r="104" spans="1:11" s="52" customFormat="1" ht="103.2" customHeight="1" x14ac:dyDescent="0.3">
      <c r="A104" s="33" t="s">
        <v>138</v>
      </c>
      <c r="B104" s="33" t="s">
        <v>139</v>
      </c>
      <c r="C104" s="33" t="s">
        <v>260</v>
      </c>
      <c r="D104" s="33" t="s">
        <v>140</v>
      </c>
      <c r="E104" s="33" t="s">
        <v>141</v>
      </c>
      <c r="F104" s="33" t="s">
        <v>142</v>
      </c>
      <c r="G104" s="33" t="s">
        <v>143</v>
      </c>
      <c r="H104" s="53">
        <v>200000</v>
      </c>
      <c r="I104" s="53">
        <v>79860</v>
      </c>
      <c r="J104" s="73" t="s">
        <v>226</v>
      </c>
    </row>
    <row r="105" spans="1:11" s="52" customFormat="1" ht="100.2" customHeight="1" x14ac:dyDescent="0.3">
      <c r="A105" s="33"/>
      <c r="B105" s="33"/>
      <c r="C105" s="33"/>
      <c r="D105" s="33"/>
      <c r="E105" s="33" t="s">
        <v>144</v>
      </c>
      <c r="F105" s="33" t="s">
        <v>145</v>
      </c>
      <c r="G105" s="33" t="s">
        <v>146</v>
      </c>
      <c r="H105" s="53">
        <v>300000</v>
      </c>
      <c r="I105" s="53">
        <v>165955.79999999999</v>
      </c>
      <c r="J105" s="74" t="s">
        <v>229</v>
      </c>
    </row>
    <row r="106" spans="1:11" s="52" customFormat="1" ht="81" customHeight="1" x14ac:dyDescent="0.3">
      <c r="A106" s="33"/>
      <c r="B106" s="33"/>
      <c r="C106" s="33"/>
      <c r="D106" s="33"/>
      <c r="E106" s="33" t="s">
        <v>149</v>
      </c>
      <c r="F106" s="33" t="s">
        <v>150</v>
      </c>
      <c r="G106" s="33" t="s">
        <v>151</v>
      </c>
      <c r="H106" s="53">
        <v>4000000</v>
      </c>
      <c r="I106" s="53">
        <v>4128000</v>
      </c>
      <c r="J106" s="75" t="s">
        <v>227</v>
      </c>
    </row>
    <row r="107" spans="1:11" s="52" customFormat="1" ht="67.2" customHeight="1" x14ac:dyDescent="0.3">
      <c r="A107" s="33" t="s">
        <v>152</v>
      </c>
      <c r="B107" s="33" t="s">
        <v>153</v>
      </c>
      <c r="C107" s="33" t="s">
        <v>261</v>
      </c>
      <c r="D107" s="33" t="s">
        <v>154</v>
      </c>
      <c r="E107" s="33" t="s">
        <v>155</v>
      </c>
      <c r="F107" s="33" t="s">
        <v>156</v>
      </c>
      <c r="G107" s="33" t="s">
        <v>157</v>
      </c>
      <c r="H107" s="53">
        <v>400000</v>
      </c>
      <c r="I107" s="53">
        <v>800000</v>
      </c>
      <c r="J107" s="75" t="s">
        <v>228</v>
      </c>
    </row>
    <row r="108" spans="1:11" s="52" customFormat="1" ht="81.599999999999994" customHeight="1" x14ac:dyDescent="0.3">
      <c r="A108" s="33"/>
      <c r="B108" s="33"/>
      <c r="C108" s="33"/>
      <c r="D108" s="33"/>
      <c r="E108" s="33" t="s">
        <v>158</v>
      </c>
      <c r="F108" s="33" t="s">
        <v>159</v>
      </c>
      <c r="G108" s="33" t="s">
        <v>160</v>
      </c>
      <c r="H108" s="53">
        <v>400000</v>
      </c>
      <c r="I108" s="53">
        <v>830000</v>
      </c>
      <c r="J108" s="75" t="s">
        <v>230</v>
      </c>
    </row>
    <row r="109" spans="1:11" s="52" customFormat="1" ht="51" customHeight="1" x14ac:dyDescent="0.3">
      <c r="A109" s="33"/>
      <c r="B109" s="33"/>
      <c r="C109" s="33"/>
      <c r="D109" s="33"/>
      <c r="E109" s="33" t="s">
        <v>147</v>
      </c>
      <c r="F109" s="33" t="s">
        <v>148</v>
      </c>
      <c r="G109" s="33" t="s">
        <v>143</v>
      </c>
      <c r="H109" s="53">
        <v>200000</v>
      </c>
      <c r="I109" s="53">
        <v>77000</v>
      </c>
      <c r="J109" s="75" t="s">
        <v>231</v>
      </c>
    </row>
    <row r="110" spans="1:11" s="52" customFormat="1" ht="62.4" customHeight="1" x14ac:dyDescent="0.3">
      <c r="A110" s="33"/>
      <c r="B110" s="33"/>
      <c r="C110" s="33"/>
      <c r="D110" s="33"/>
      <c r="E110" s="33" t="s">
        <v>161</v>
      </c>
      <c r="F110" s="33" t="s">
        <v>162</v>
      </c>
      <c r="G110" s="33" t="s">
        <v>143</v>
      </c>
      <c r="H110" s="53">
        <v>700000</v>
      </c>
      <c r="I110" s="55" t="s">
        <v>61</v>
      </c>
      <c r="J110" s="75" t="s">
        <v>232</v>
      </c>
    </row>
    <row r="111" spans="1:11" s="52" customFormat="1" ht="100.2" customHeight="1" x14ac:dyDescent="0.3">
      <c r="A111" s="33"/>
      <c r="B111" s="33"/>
      <c r="C111" s="33"/>
      <c r="D111" s="33"/>
      <c r="E111" s="33" t="s">
        <v>163</v>
      </c>
      <c r="F111" s="33" t="s">
        <v>164</v>
      </c>
      <c r="G111" s="33"/>
      <c r="H111" s="53">
        <v>300000</v>
      </c>
      <c r="I111" s="55" t="s">
        <v>61</v>
      </c>
      <c r="J111" s="75" t="s">
        <v>233</v>
      </c>
    </row>
    <row r="112" spans="1:11" s="52" customFormat="1" ht="104.4" customHeight="1" x14ac:dyDescent="0.3">
      <c r="A112" s="33"/>
      <c r="B112" s="33"/>
      <c r="C112" s="33"/>
      <c r="D112" s="33"/>
      <c r="E112" s="33" t="s">
        <v>166</v>
      </c>
      <c r="F112" s="33" t="s">
        <v>167</v>
      </c>
      <c r="G112" s="33"/>
      <c r="H112" s="53">
        <v>300000</v>
      </c>
      <c r="I112" s="55" t="s">
        <v>61</v>
      </c>
      <c r="J112" s="75" t="s">
        <v>233</v>
      </c>
    </row>
    <row r="113" spans="1:11" s="52" customFormat="1" ht="72.599999999999994" customHeight="1" x14ac:dyDescent="0.3">
      <c r="A113" s="33"/>
      <c r="B113" s="33"/>
      <c r="C113" s="33"/>
      <c r="D113" s="33" t="s">
        <v>165</v>
      </c>
      <c r="E113" s="33" t="s">
        <v>168</v>
      </c>
      <c r="F113" s="33" t="s">
        <v>169</v>
      </c>
      <c r="G113" s="33"/>
      <c r="H113" s="53">
        <v>1500000</v>
      </c>
      <c r="I113" s="55" t="s">
        <v>61</v>
      </c>
      <c r="J113" s="75" t="s">
        <v>234</v>
      </c>
    </row>
    <row r="114" spans="1:11" s="52" customFormat="1" ht="112.2" customHeight="1" x14ac:dyDescent="0.3">
      <c r="A114" s="33" t="s">
        <v>170</v>
      </c>
      <c r="B114" s="33" t="s">
        <v>171</v>
      </c>
      <c r="C114" s="33" t="s">
        <v>262</v>
      </c>
      <c r="D114" s="33" t="s">
        <v>263</v>
      </c>
      <c r="E114" s="33" t="s">
        <v>172</v>
      </c>
      <c r="F114" s="33" t="s">
        <v>173</v>
      </c>
      <c r="G114" s="33"/>
      <c r="H114" s="53">
        <v>100000</v>
      </c>
      <c r="I114" s="55">
        <v>69505</v>
      </c>
      <c r="J114" s="75" t="s">
        <v>235</v>
      </c>
    </row>
    <row r="115" spans="1:11" s="52" customFormat="1" ht="67.2" customHeight="1" x14ac:dyDescent="0.3">
      <c r="A115" s="33"/>
      <c r="B115" s="33"/>
      <c r="C115" s="33"/>
      <c r="D115" s="33"/>
      <c r="E115" s="33" t="s">
        <v>174</v>
      </c>
      <c r="F115" s="33" t="s">
        <v>175</v>
      </c>
      <c r="G115" s="33"/>
      <c r="H115" s="60">
        <v>300000</v>
      </c>
      <c r="I115" s="60">
        <v>336205</v>
      </c>
      <c r="J115" s="72">
        <v>36205</v>
      </c>
    </row>
    <row r="116" spans="1:11" s="52" customFormat="1" ht="91.2" customHeight="1" x14ac:dyDescent="0.3">
      <c r="A116" s="41"/>
      <c r="B116" s="41"/>
      <c r="C116" s="41"/>
      <c r="D116" s="41"/>
      <c r="E116" s="41" t="s">
        <v>176</v>
      </c>
      <c r="F116" s="41" t="s">
        <v>177</v>
      </c>
      <c r="G116" s="41"/>
      <c r="H116" s="61">
        <v>24000000</v>
      </c>
      <c r="I116" s="55" t="s">
        <v>61</v>
      </c>
      <c r="J116" s="61" t="s">
        <v>236</v>
      </c>
    </row>
    <row r="117" spans="1:11" s="52" customFormat="1" ht="70.2" customHeight="1" x14ac:dyDescent="0.3">
      <c r="A117" s="41"/>
      <c r="B117" s="41"/>
      <c r="C117" s="41"/>
      <c r="D117" s="41"/>
      <c r="E117" s="41" t="s">
        <v>178</v>
      </c>
      <c r="F117" s="41" t="s">
        <v>179</v>
      </c>
      <c r="G117" s="41" t="s">
        <v>180</v>
      </c>
      <c r="H117" s="61">
        <v>100000</v>
      </c>
      <c r="I117" s="55" t="s">
        <v>61</v>
      </c>
      <c r="J117" s="76">
        <v>100000</v>
      </c>
    </row>
    <row r="118" spans="1:11" s="52" customFormat="1" ht="76.95" customHeight="1" x14ac:dyDescent="0.3">
      <c r="A118" s="41"/>
      <c r="B118" s="41"/>
      <c r="C118" s="41"/>
      <c r="D118" s="41" t="s">
        <v>181</v>
      </c>
      <c r="E118" s="41" t="s">
        <v>182</v>
      </c>
      <c r="F118" s="41" t="s">
        <v>183</v>
      </c>
      <c r="G118" s="41"/>
      <c r="H118" s="61">
        <v>500000</v>
      </c>
      <c r="I118" s="55" t="s">
        <v>61</v>
      </c>
      <c r="J118" s="77" t="s">
        <v>237</v>
      </c>
    </row>
    <row r="119" spans="1:11" s="52" customFormat="1" ht="81.599999999999994" customHeight="1" x14ac:dyDescent="0.3">
      <c r="A119" s="41"/>
      <c r="B119" s="41"/>
      <c r="C119" s="41"/>
      <c r="D119" s="41" t="s">
        <v>184</v>
      </c>
      <c r="E119" s="41" t="s">
        <v>185</v>
      </c>
      <c r="F119" s="41" t="s">
        <v>186</v>
      </c>
      <c r="G119" s="41" t="s">
        <v>187</v>
      </c>
      <c r="H119" s="61">
        <v>200000</v>
      </c>
      <c r="I119" s="56">
        <v>60880</v>
      </c>
      <c r="J119" s="77" t="s">
        <v>238</v>
      </c>
    </row>
    <row r="120" spans="1:11" s="52" customFormat="1" ht="97.95" customHeight="1" x14ac:dyDescent="0.3">
      <c r="A120" s="41"/>
      <c r="B120" s="41"/>
      <c r="C120" s="41"/>
      <c r="D120" s="41"/>
      <c r="E120" s="41" t="s">
        <v>188</v>
      </c>
      <c r="F120" s="41" t="s">
        <v>189</v>
      </c>
      <c r="G120" s="41" t="s">
        <v>190</v>
      </c>
      <c r="H120" s="61">
        <v>1000000</v>
      </c>
      <c r="I120" s="56">
        <v>230088.02</v>
      </c>
      <c r="J120" s="77" t="s">
        <v>239</v>
      </c>
    </row>
    <row r="121" spans="1:11" s="52" customFormat="1" ht="74.400000000000006" customHeight="1" x14ac:dyDescent="0.3">
      <c r="A121" s="41"/>
      <c r="B121" s="41"/>
      <c r="C121" s="41"/>
      <c r="D121" s="41"/>
      <c r="E121" s="41" t="s">
        <v>191</v>
      </c>
      <c r="F121" s="41" t="s">
        <v>192</v>
      </c>
      <c r="G121" s="41"/>
      <c r="H121" s="61">
        <v>200000</v>
      </c>
      <c r="I121" s="61">
        <v>84600</v>
      </c>
      <c r="J121" s="77" t="s">
        <v>240</v>
      </c>
    </row>
    <row r="122" spans="1:11" s="52" customFormat="1" ht="102.6" customHeight="1" x14ac:dyDescent="0.3">
      <c r="A122" s="41"/>
      <c r="B122" s="41"/>
      <c r="C122" s="41"/>
      <c r="D122" s="41" t="s">
        <v>193</v>
      </c>
      <c r="E122" s="41" t="s">
        <v>194</v>
      </c>
      <c r="F122" s="41" t="s">
        <v>195</v>
      </c>
      <c r="G122" s="41"/>
      <c r="H122" s="61">
        <v>5000000</v>
      </c>
      <c r="I122" s="56" t="s">
        <v>61</v>
      </c>
      <c r="J122" s="77" t="s">
        <v>241</v>
      </c>
    </row>
    <row r="123" spans="1:11" s="52" customFormat="1" ht="72" customHeight="1" x14ac:dyDescent="0.3">
      <c r="A123" s="41"/>
      <c r="B123" s="41"/>
      <c r="C123" s="41"/>
      <c r="D123" s="41" t="s">
        <v>196</v>
      </c>
      <c r="E123" s="41" t="s">
        <v>197</v>
      </c>
      <c r="F123" s="41" t="s">
        <v>198</v>
      </c>
      <c r="G123" s="41" t="s">
        <v>199</v>
      </c>
      <c r="H123" s="61">
        <v>900000</v>
      </c>
      <c r="I123" s="56">
        <v>228425</v>
      </c>
      <c r="J123" s="77" t="s">
        <v>242</v>
      </c>
    </row>
    <row r="124" spans="1:11" x14ac:dyDescent="0.3">
      <c r="A124" s="23" t="s">
        <v>18</v>
      </c>
      <c r="B124" s="24"/>
      <c r="C124" s="24"/>
      <c r="D124" s="24"/>
      <c r="E124" s="24"/>
      <c r="F124" s="24"/>
      <c r="G124" s="24"/>
      <c r="H124" s="24"/>
      <c r="I124" s="24"/>
      <c r="J124" s="24"/>
      <c r="K124" s="21"/>
    </row>
    <row r="125" spans="1:11" x14ac:dyDescent="0.3">
      <c r="A125" s="20" t="s">
        <v>19</v>
      </c>
      <c r="B125" s="13"/>
      <c r="C125" s="13"/>
      <c r="D125" s="13"/>
      <c r="E125" s="13"/>
      <c r="F125" s="13"/>
      <c r="G125" s="13"/>
      <c r="H125" s="13"/>
      <c r="I125" s="13"/>
      <c r="J125" s="13"/>
      <c r="K125" s="21"/>
    </row>
    <row r="126" spans="1:11" s="17" customFormat="1" x14ac:dyDescent="0.3">
      <c r="A126" s="18" t="s">
        <v>23</v>
      </c>
      <c r="B126" s="16"/>
      <c r="C126" s="16"/>
      <c r="D126" s="16"/>
      <c r="E126" s="16"/>
      <c r="F126" s="16"/>
      <c r="G126" s="16"/>
      <c r="H126" s="44">
        <f>SUM(H104:H125)</f>
        <v>40600000</v>
      </c>
      <c r="I126" s="44">
        <f>SUM(I104:I123)</f>
        <v>7090518.8199999994</v>
      </c>
      <c r="J126" s="44"/>
      <c r="K126" s="22"/>
    </row>
    <row r="127" spans="1:11" s="21" customFormat="1" ht="12" x14ac:dyDescent="0.25">
      <c r="A127" s="103" t="s">
        <v>26</v>
      </c>
      <c r="B127" s="104"/>
      <c r="C127" s="104"/>
      <c r="D127" s="104"/>
      <c r="E127" s="104"/>
      <c r="F127" s="104"/>
      <c r="G127" s="104"/>
      <c r="H127" s="104"/>
      <c r="I127" s="104"/>
      <c r="J127" s="105"/>
    </row>
    <row r="128" spans="1:11" s="52" customFormat="1" ht="14.4" customHeight="1" x14ac:dyDescent="0.3">
      <c r="A128" s="122" t="s">
        <v>12</v>
      </c>
      <c r="B128" s="123"/>
      <c r="C128" s="123"/>
      <c r="D128" s="123"/>
      <c r="E128" s="123"/>
      <c r="F128" s="123"/>
      <c r="G128" s="123"/>
      <c r="H128" s="123"/>
      <c r="I128" s="123"/>
      <c r="J128" s="124"/>
    </row>
    <row r="129" spans="1:10" s="10" customFormat="1" ht="306.60000000000002" customHeight="1" x14ac:dyDescent="0.3">
      <c r="A129" s="33" t="s">
        <v>358</v>
      </c>
      <c r="B129" s="33" t="s">
        <v>348</v>
      </c>
      <c r="C129" s="33" t="s">
        <v>349</v>
      </c>
      <c r="D129" s="33" t="s">
        <v>363</v>
      </c>
      <c r="E129" s="33" t="s">
        <v>350</v>
      </c>
      <c r="F129" s="33" t="s">
        <v>351</v>
      </c>
      <c r="G129" s="71" t="s">
        <v>422</v>
      </c>
      <c r="H129" s="53">
        <v>36593000</v>
      </c>
      <c r="I129" s="60">
        <v>36593000</v>
      </c>
      <c r="J129" s="33"/>
    </row>
    <row r="130" spans="1:10" s="10" customFormat="1" ht="143.4" customHeight="1" x14ac:dyDescent="0.3">
      <c r="A130" s="33" t="s">
        <v>359</v>
      </c>
      <c r="B130" s="33" t="s">
        <v>352</v>
      </c>
      <c r="C130" s="33" t="s">
        <v>353</v>
      </c>
      <c r="D130" s="33" t="s">
        <v>364</v>
      </c>
      <c r="E130" s="33" t="s">
        <v>354</v>
      </c>
      <c r="F130" s="33" t="s">
        <v>355</v>
      </c>
      <c r="G130" s="33" t="s">
        <v>356</v>
      </c>
      <c r="H130" s="60">
        <v>1500000</v>
      </c>
      <c r="I130" s="60">
        <v>1100000</v>
      </c>
      <c r="J130" s="71" t="s">
        <v>357</v>
      </c>
    </row>
    <row r="131" spans="1:10" s="10" customFormat="1" ht="138" customHeight="1" x14ac:dyDescent="0.3">
      <c r="A131" s="33" t="s">
        <v>360</v>
      </c>
      <c r="B131" s="33" t="s">
        <v>361</v>
      </c>
      <c r="C131" s="71" t="s">
        <v>362</v>
      </c>
      <c r="D131" s="33" t="s">
        <v>365</v>
      </c>
      <c r="E131" s="33" t="s">
        <v>366</v>
      </c>
      <c r="F131" s="33" t="s">
        <v>355</v>
      </c>
      <c r="G131" s="33" t="s">
        <v>367</v>
      </c>
      <c r="H131" s="60">
        <v>5000000</v>
      </c>
      <c r="I131" s="60">
        <v>1691400</v>
      </c>
      <c r="J131" s="71" t="s">
        <v>368</v>
      </c>
    </row>
    <row r="132" spans="1:10" s="10" customFormat="1" ht="126.6" customHeight="1" x14ac:dyDescent="0.3">
      <c r="A132" s="33" t="s">
        <v>369</v>
      </c>
      <c r="B132" s="33" t="s">
        <v>370</v>
      </c>
      <c r="C132" s="71" t="s">
        <v>371</v>
      </c>
      <c r="D132" s="33" t="s">
        <v>372</v>
      </c>
      <c r="E132" s="33" t="s">
        <v>373</v>
      </c>
      <c r="F132" s="33" t="s">
        <v>375</v>
      </c>
      <c r="G132" s="33" t="s">
        <v>374</v>
      </c>
      <c r="H132" s="60">
        <v>14393500</v>
      </c>
      <c r="I132" s="60">
        <v>14393500</v>
      </c>
      <c r="J132" s="33"/>
    </row>
    <row r="133" spans="1:10" s="21" customFormat="1" ht="12" x14ac:dyDescent="0.25">
      <c r="A133" s="23" t="s">
        <v>18</v>
      </c>
      <c r="B133" s="24"/>
      <c r="C133" s="24"/>
      <c r="D133" s="24"/>
      <c r="E133" s="24"/>
      <c r="F133" s="24"/>
      <c r="G133" s="24"/>
      <c r="H133" s="24"/>
      <c r="I133" s="24"/>
      <c r="J133" s="24"/>
    </row>
    <row r="134" spans="1:10" s="21" customFormat="1" ht="12" x14ac:dyDescent="0.25">
      <c r="A134" s="20" t="s">
        <v>19</v>
      </c>
      <c r="B134" s="13"/>
      <c r="C134" s="13"/>
      <c r="D134" s="13"/>
      <c r="E134" s="13"/>
      <c r="F134" s="13"/>
      <c r="G134" s="13"/>
      <c r="H134" s="13"/>
      <c r="I134" s="13"/>
      <c r="J134" s="13"/>
    </row>
    <row r="135" spans="1:10" s="21" customFormat="1" ht="12" x14ac:dyDescent="0.25">
      <c r="A135" s="18" t="s">
        <v>23</v>
      </c>
      <c r="B135" s="16"/>
      <c r="C135" s="16"/>
      <c r="D135" s="16"/>
      <c r="E135" s="16"/>
      <c r="F135" s="16"/>
      <c r="G135" s="16"/>
      <c r="H135" s="58">
        <v>57486500</v>
      </c>
      <c r="I135" s="88">
        <f>SUM(I129:I134)</f>
        <v>53777900</v>
      </c>
      <c r="J135" s="16"/>
    </row>
    <row r="136" spans="1:10" s="21" customFormat="1" ht="12" x14ac:dyDescent="0.25">
      <c r="A136" s="103" t="s">
        <v>27</v>
      </c>
      <c r="B136" s="104"/>
      <c r="C136" s="104"/>
      <c r="D136" s="104"/>
      <c r="E136" s="104"/>
      <c r="F136" s="104"/>
      <c r="G136" s="104"/>
      <c r="H136" s="104"/>
      <c r="I136" s="104"/>
      <c r="J136" s="105"/>
    </row>
    <row r="137" spans="1:10" s="21" customFormat="1" ht="12" x14ac:dyDescent="0.25">
      <c r="A137" s="32" t="s">
        <v>42</v>
      </c>
      <c r="B137" s="25"/>
      <c r="C137" s="25"/>
      <c r="D137" s="25"/>
      <c r="E137" s="25"/>
      <c r="F137" s="25"/>
      <c r="G137" s="25"/>
      <c r="H137" s="25"/>
      <c r="I137" s="25"/>
      <c r="J137" s="25"/>
    </row>
    <row r="138" spans="1:10" s="10" customFormat="1" ht="48" x14ac:dyDescent="0.3">
      <c r="A138" s="33" t="s">
        <v>43</v>
      </c>
      <c r="B138" s="34"/>
      <c r="C138" s="34"/>
      <c r="D138" s="33" t="s">
        <v>44</v>
      </c>
      <c r="E138" s="35" t="s">
        <v>45</v>
      </c>
      <c r="F138" s="15" t="s">
        <v>46</v>
      </c>
      <c r="G138" s="34"/>
      <c r="H138" s="36">
        <v>500000000</v>
      </c>
      <c r="I138" s="116">
        <v>155648526.34</v>
      </c>
      <c r="J138" s="106" t="s">
        <v>49</v>
      </c>
    </row>
    <row r="139" spans="1:10" s="10" customFormat="1" ht="172.2" customHeight="1" x14ac:dyDescent="0.3">
      <c r="A139" s="34"/>
      <c r="B139" s="34"/>
      <c r="C139" s="34"/>
      <c r="D139" s="34"/>
      <c r="E139" s="35" t="s">
        <v>47</v>
      </c>
      <c r="F139" s="15" t="s">
        <v>48</v>
      </c>
      <c r="G139" s="34"/>
      <c r="H139" s="36">
        <v>120000000</v>
      </c>
      <c r="I139" s="117"/>
      <c r="J139" s="107"/>
    </row>
    <row r="140" spans="1:10" s="10" customFormat="1" ht="17.399999999999999" customHeight="1" x14ac:dyDescent="0.3">
      <c r="A140" s="26" t="s">
        <v>54</v>
      </c>
      <c r="B140" s="37"/>
      <c r="C140" s="37"/>
      <c r="D140" s="37"/>
      <c r="E140" s="38"/>
      <c r="F140" s="39"/>
      <c r="G140" s="37"/>
      <c r="H140" s="40">
        <v>380000000</v>
      </c>
      <c r="I140" s="40">
        <f>I138</f>
        <v>155648526.34</v>
      </c>
      <c r="J140" s="108"/>
    </row>
    <row r="141" spans="1:10" s="10" customFormat="1" ht="247.2" customHeight="1" x14ac:dyDescent="0.3">
      <c r="A141" s="41" t="s">
        <v>50</v>
      </c>
      <c r="B141" s="37"/>
      <c r="C141" s="37"/>
      <c r="D141" s="39" t="s">
        <v>51</v>
      </c>
      <c r="E141" s="35" t="s">
        <v>52</v>
      </c>
      <c r="F141" s="39"/>
      <c r="G141" s="37"/>
      <c r="H141" s="42" t="s">
        <v>53</v>
      </c>
      <c r="I141" s="61">
        <v>1759920</v>
      </c>
      <c r="J141" s="106" t="s">
        <v>55</v>
      </c>
    </row>
    <row r="142" spans="1:10" s="10" customFormat="1" ht="12" x14ac:dyDescent="0.3">
      <c r="A142" s="26" t="s">
        <v>54</v>
      </c>
      <c r="B142" s="37"/>
      <c r="C142" s="37"/>
      <c r="D142" s="39"/>
      <c r="E142" s="38"/>
      <c r="F142" s="39"/>
      <c r="G142" s="37"/>
      <c r="H142" s="43">
        <v>15000000</v>
      </c>
      <c r="I142" s="40">
        <f>I141</f>
        <v>1759920</v>
      </c>
      <c r="J142" s="108"/>
    </row>
    <row r="143" spans="1:10" s="21" customFormat="1" ht="12" x14ac:dyDescent="0.25">
      <c r="A143" s="23" t="s">
        <v>18</v>
      </c>
      <c r="B143" s="24"/>
      <c r="C143" s="24"/>
      <c r="D143" s="24"/>
      <c r="E143" s="24"/>
      <c r="F143" s="24"/>
      <c r="G143" s="24"/>
      <c r="H143" s="24"/>
      <c r="I143" s="24"/>
      <c r="J143" s="24"/>
    </row>
    <row r="144" spans="1:10" x14ac:dyDescent="0.3">
      <c r="A144" s="20" t="s">
        <v>19</v>
      </c>
      <c r="B144" s="13"/>
      <c r="C144" s="13"/>
      <c r="D144" s="13"/>
      <c r="E144" s="13"/>
      <c r="F144" s="13"/>
      <c r="G144" s="13"/>
      <c r="H144" s="13"/>
      <c r="I144" s="13"/>
      <c r="J144" s="13"/>
    </row>
    <row r="145" spans="1:11" x14ac:dyDescent="0.3">
      <c r="A145" s="18" t="s">
        <v>23</v>
      </c>
      <c r="B145" s="16"/>
      <c r="C145" s="16"/>
      <c r="D145" s="16"/>
      <c r="E145" s="16"/>
      <c r="F145" s="16"/>
      <c r="G145" s="16"/>
      <c r="H145" s="44">
        <v>395000000</v>
      </c>
      <c r="I145" s="44">
        <f>I140+I142</f>
        <v>157408446.34</v>
      </c>
      <c r="J145" s="16"/>
    </row>
    <row r="146" spans="1:11" s="30" customFormat="1" x14ac:dyDescent="0.3">
      <c r="A146" s="31" t="s">
        <v>41</v>
      </c>
      <c r="B146" s="29"/>
      <c r="C146" s="29"/>
      <c r="D146" s="29"/>
      <c r="E146" s="29"/>
      <c r="F146" s="29"/>
      <c r="G146" s="29"/>
      <c r="H146" s="126">
        <v>555018642.29999995</v>
      </c>
      <c r="I146" s="126">
        <v>261448527.11000001</v>
      </c>
      <c r="J146" s="29"/>
    </row>
    <row r="147" spans="1:11" x14ac:dyDescent="0.3">
      <c r="J147" s="92"/>
      <c r="K147" s="92"/>
    </row>
    <row r="148" spans="1:11" s="21" customFormat="1" ht="12" x14ac:dyDescent="0.25">
      <c r="A148" s="21" t="s">
        <v>28</v>
      </c>
      <c r="J148" s="93"/>
      <c r="K148" s="93"/>
    </row>
    <row r="149" spans="1:11" x14ac:dyDescent="0.3">
      <c r="J149" s="92"/>
      <c r="K149" s="92"/>
    </row>
    <row r="150" spans="1:11" x14ac:dyDescent="0.3">
      <c r="J150" s="92"/>
      <c r="K150" s="92"/>
    </row>
    <row r="151" spans="1:11" s="27" customFormat="1" ht="13.8" x14ac:dyDescent="0.3">
      <c r="A151" s="27" t="s">
        <v>29</v>
      </c>
      <c r="D151" s="27" t="s">
        <v>33</v>
      </c>
      <c r="F151" s="27" t="s">
        <v>37</v>
      </c>
      <c r="I151" s="21" t="s">
        <v>426</v>
      </c>
      <c r="J151" s="94"/>
      <c r="K151" s="94"/>
    </row>
    <row r="152" spans="1:11" s="27" customFormat="1" ht="13.8" x14ac:dyDescent="0.3">
      <c r="J152" s="94"/>
      <c r="K152" s="94"/>
    </row>
    <row r="153" spans="1:11" s="27" customFormat="1" ht="13.8" x14ac:dyDescent="0.3">
      <c r="A153" s="28" t="s">
        <v>30</v>
      </c>
      <c r="D153" s="28" t="s">
        <v>34</v>
      </c>
      <c r="F153" s="28" t="s">
        <v>38</v>
      </c>
      <c r="J153" s="94"/>
      <c r="K153" s="94"/>
    </row>
    <row r="154" spans="1:11" s="27" customFormat="1" ht="13.8" x14ac:dyDescent="0.3">
      <c r="A154" s="21" t="s">
        <v>31</v>
      </c>
      <c r="D154" s="21" t="s">
        <v>35</v>
      </c>
      <c r="F154" s="21" t="s">
        <v>39</v>
      </c>
      <c r="J154" s="94"/>
      <c r="K154" s="94"/>
    </row>
    <row r="155" spans="1:11" s="27" customFormat="1" ht="13.8" x14ac:dyDescent="0.3">
      <c r="A155" s="21" t="s">
        <v>32</v>
      </c>
      <c r="D155" s="21" t="s">
        <v>36</v>
      </c>
      <c r="F155" s="21" t="s">
        <v>2</v>
      </c>
      <c r="I155" s="91"/>
      <c r="J155" s="94"/>
      <c r="K155" s="94"/>
    </row>
    <row r="156" spans="1:11" s="27" customFormat="1" ht="13.8" x14ac:dyDescent="0.3">
      <c r="F156" s="21" t="s">
        <v>40</v>
      </c>
      <c r="J156" s="94"/>
      <c r="K156" s="94"/>
    </row>
    <row r="157" spans="1:11" s="27" customFormat="1" ht="13.8" x14ac:dyDescent="0.3">
      <c r="F157" s="21"/>
      <c r="J157" s="94"/>
      <c r="K157" s="94"/>
    </row>
    <row r="158" spans="1:11" x14ac:dyDescent="0.3">
      <c r="J158" s="92"/>
      <c r="K158" s="92"/>
    </row>
    <row r="159" spans="1:11" x14ac:dyDescent="0.3">
      <c r="J159" s="92"/>
      <c r="K159" s="92"/>
    </row>
    <row r="160" spans="1:11" x14ac:dyDescent="0.3">
      <c r="J160" s="92"/>
      <c r="K160" s="92"/>
    </row>
    <row r="161" spans="7:11" x14ac:dyDescent="0.3">
      <c r="J161" s="92"/>
      <c r="K161" s="92"/>
    </row>
    <row r="162" spans="7:11" x14ac:dyDescent="0.3">
      <c r="J162" s="92"/>
      <c r="K162" s="92"/>
    </row>
    <row r="163" spans="7:11" x14ac:dyDescent="0.3">
      <c r="J163" s="92"/>
      <c r="K163" s="92"/>
    </row>
    <row r="164" spans="7:11" x14ac:dyDescent="0.3">
      <c r="J164" s="92"/>
      <c r="K164" s="92"/>
    </row>
    <row r="165" spans="7:11" x14ac:dyDescent="0.3">
      <c r="J165" s="92"/>
      <c r="K165" s="92"/>
    </row>
    <row r="166" spans="7:11" x14ac:dyDescent="0.3">
      <c r="G166" t="s">
        <v>423</v>
      </c>
    </row>
  </sheetData>
  <mergeCells count="26">
    <mergeCell ref="A12:J12"/>
    <mergeCell ref="A24:J24"/>
    <mergeCell ref="A49:J49"/>
    <mergeCell ref="A128:J128"/>
    <mergeCell ref="A127:J127"/>
    <mergeCell ref="A63:J63"/>
    <mergeCell ref="A75:J75"/>
    <mergeCell ref="A58:J58"/>
    <mergeCell ref="I79:I80"/>
    <mergeCell ref="J79:J80"/>
    <mergeCell ref="A23:G23"/>
    <mergeCell ref="A136:J136"/>
    <mergeCell ref="J138:J140"/>
    <mergeCell ref="J141:J142"/>
    <mergeCell ref="H81:H82"/>
    <mergeCell ref="I81:I82"/>
    <mergeCell ref="A103:J103"/>
    <mergeCell ref="A89:J89"/>
    <mergeCell ref="A102:J102"/>
    <mergeCell ref="I92:I93"/>
    <mergeCell ref="I138:I139"/>
    <mergeCell ref="A1:J1"/>
    <mergeCell ref="A2:J2"/>
    <mergeCell ref="A3:J3"/>
    <mergeCell ref="A7:J7"/>
    <mergeCell ref="A8:J8"/>
  </mergeCells>
  <pageMargins left="0.31496062992125984" right="0.11811023622047245" top="0.35433070866141736" bottom="0.31496062992125984" header="0" footer="0"/>
  <pageSetup paperSize="10000" scale="88" fitToHeight="0" orientation="landscape" horizontalDpi="360" verticalDpi="360" r:id="rId1"/>
  <headerFooter>
    <oddFooter>&amp;CPage &amp;P of &amp;N</oddFooter>
  </headerFooter>
  <rowBreaks count="13" manualBreakCount="13">
    <brk id="19" max="9" man="1"/>
    <brk id="31" max="9" man="1"/>
    <brk id="42" max="9" man="1"/>
    <brk id="53" max="9" man="1"/>
    <brk id="70" max="9" man="1"/>
    <brk id="80" max="9" man="1"/>
    <brk id="83" max="9" man="1"/>
    <brk id="94" max="9" man="1"/>
    <brk id="105" max="9" man="1"/>
    <brk id="116" max="9" man="1"/>
    <brk id="122" max="9" man="1"/>
    <brk id="135" max="9" man="1"/>
    <brk id="14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2023-01-31T09:27:09Z</cp:lastPrinted>
  <dcterms:created xsi:type="dcterms:W3CDTF">2023-01-04T03:32:03Z</dcterms:created>
  <dcterms:modified xsi:type="dcterms:W3CDTF">2023-01-31T09:29:18Z</dcterms:modified>
</cp:coreProperties>
</file>